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/>
  <mc:AlternateContent xmlns:mc="http://schemas.openxmlformats.org/markup-compatibility/2006">
    <mc:Choice Requires="x15">
      <x15ac:absPath xmlns:x15ac="http://schemas.microsoft.com/office/spreadsheetml/2010/11/ac" url="/Users/thibaultrenouf/Desktop/"/>
    </mc:Choice>
  </mc:AlternateContent>
  <xr:revisionPtr revIDLastSave="0" documentId="13_ncr:1_{F00DDB7E-D392-F840-BD9E-431A79F34248}" xr6:coauthVersionLast="45" xr6:coauthVersionMax="45" xr10:uidLastSave="{00000000-0000-0000-0000-000000000000}"/>
  <bookViews>
    <workbookView xWindow="1100" yWindow="460" windowWidth="24160" windowHeight="16260" xr2:uid="{00000000-000D-0000-FFFF-FFFF00000000}"/>
  </bookViews>
  <sheets>
    <sheet name="Grille de pr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8PYI8EjE3p12WfNWf2e5tyNYsqg=="/>
    </ext>
  </extLst>
</workbook>
</file>

<file path=xl/calcChain.xml><?xml version="1.0" encoding="utf-8"?>
<calcChain xmlns="http://schemas.openxmlformats.org/spreadsheetml/2006/main">
  <c r="D59" i="1" l="1"/>
  <c r="D56" i="1"/>
  <c r="D48" i="1"/>
  <c r="D49" i="1" s="1"/>
  <c r="D50" i="1" s="1"/>
  <c r="N11" i="1"/>
  <c r="M11" i="1" s="1"/>
  <c r="L11" i="1" s="1"/>
  <c r="K28" i="1"/>
  <c r="E47" i="1"/>
  <c r="L40" i="1"/>
  <c r="L39" i="1"/>
  <c r="L38" i="1"/>
  <c r="L37" i="1"/>
  <c r="L36" i="1"/>
  <c r="L35" i="1"/>
  <c r="L34" i="1"/>
  <c r="F47" i="1" s="1"/>
  <c r="L28" i="1"/>
  <c r="F28" i="1"/>
  <c r="H9" i="1" s="1"/>
  <c r="E28" i="1"/>
  <c r="K17" i="1"/>
  <c r="F11" i="1"/>
  <c r="N10" i="1"/>
  <c r="F10" i="1"/>
  <c r="G9" i="1" l="1"/>
  <c r="F9" i="1" s="1"/>
  <c r="N9" i="1"/>
  <c r="M9" i="1" s="1"/>
  <c r="L9" i="1" s="1"/>
  <c r="E48" i="1"/>
  <c r="F48" i="1"/>
  <c r="L10" i="1"/>
  <c r="H10" i="1"/>
  <c r="D51" i="1"/>
  <c r="F50" i="1"/>
  <c r="E50" i="1"/>
  <c r="H11" i="1"/>
  <c r="E49" i="1"/>
  <c r="F49" i="1"/>
  <c r="N17" i="1" l="1"/>
  <c r="M17" i="1" s="1"/>
  <c r="L17" i="1" s="1"/>
  <c r="E51" i="1"/>
  <c r="D52" i="1"/>
  <c r="F51" i="1"/>
  <c r="E52" i="1" l="1"/>
  <c r="D53" i="1"/>
  <c r="F52" i="1"/>
  <c r="D54" i="1" l="1"/>
  <c r="F53" i="1"/>
  <c r="E53" i="1"/>
  <c r="D55" i="1" l="1"/>
  <c r="F54" i="1"/>
  <c r="E54" i="1"/>
  <c r="E55" i="1" l="1"/>
  <c r="F55" i="1"/>
  <c r="E56" i="1" l="1"/>
  <c r="D57" i="1"/>
  <c r="F56" i="1"/>
  <c r="D58" i="1" l="1"/>
  <c r="F57" i="1"/>
  <c r="E57" i="1"/>
  <c r="F58" i="1" l="1"/>
  <c r="E58" i="1"/>
  <c r="E59" i="1" l="1"/>
  <c r="D60" i="1"/>
  <c r="F59" i="1"/>
  <c r="E60" i="1" l="1"/>
  <c r="D61" i="1"/>
  <c r="F60" i="1"/>
  <c r="D62" i="1" l="1"/>
  <c r="F61" i="1"/>
  <c r="E61" i="1"/>
  <c r="D63" i="1" l="1"/>
  <c r="F62" i="1"/>
  <c r="E62" i="1"/>
  <c r="E63" i="1" l="1"/>
  <c r="D64" i="1"/>
  <c r="F63" i="1"/>
  <c r="E64" i="1" l="1"/>
  <c r="D65" i="1"/>
  <c r="F64" i="1"/>
  <c r="D66" i="1" l="1"/>
  <c r="F65" i="1"/>
  <c r="E65" i="1"/>
  <c r="D67" i="1" l="1"/>
  <c r="F66" i="1"/>
  <c r="E66" i="1"/>
  <c r="E67" i="1" l="1"/>
  <c r="D68" i="1"/>
  <c r="F67" i="1"/>
  <c r="E68" i="1" l="1"/>
  <c r="F68" i="1"/>
</calcChain>
</file>

<file path=xl/sharedStrings.xml><?xml version="1.0" encoding="utf-8"?>
<sst xmlns="http://schemas.openxmlformats.org/spreadsheetml/2006/main" count="55" uniqueCount="33">
  <si>
    <t>ONLY MODIFY GREEN FIGURES IN BOLD</t>
  </si>
  <si>
    <t>Pricing summary</t>
  </si>
  <si>
    <t>€/year</t>
  </si>
  <si>
    <t>Total of the Quote</t>
  </si>
  <si>
    <t>Total price</t>
  </si>
  <si>
    <t>Recommended</t>
  </si>
  <si>
    <t>Offered</t>
  </si>
  <si>
    <t>Pricing tranches</t>
  </si>
  <si>
    <t>Price per year for the client</t>
  </si>
  <si>
    <t>Palliers 1</t>
  </si>
  <si>
    <t>Palliers 2</t>
  </si>
  <si>
    <t>Value Metric</t>
  </si>
  <si>
    <t>€/month/VM</t>
  </si>
  <si>
    <t>Option 1</t>
  </si>
  <si>
    <t>Option 2</t>
  </si>
  <si>
    <t>Feature additionnelle</t>
  </si>
  <si>
    <t>Leverage 1</t>
  </si>
  <si>
    <t>Leverage 2</t>
  </si>
  <si>
    <t>Leverage 3</t>
  </si>
  <si>
    <t>Total discount</t>
  </si>
  <si>
    <t>Product One</t>
  </si>
  <si>
    <t>Product Two</t>
  </si>
  <si>
    <t>Product One basic</t>
  </si>
  <si>
    <t>Product one</t>
  </si>
  <si>
    <t>Product two</t>
  </si>
  <si>
    <t>VM min</t>
  </si>
  <si>
    <t>VM max</t>
  </si>
  <si>
    <t>Price/VM/yr</t>
  </si>
  <si>
    <t>Negotiating leverage (discounts)</t>
  </si>
  <si>
    <t>Pricing tables (Tiered Pricing)</t>
  </si>
  <si>
    <t>€/year/VM</t>
  </si>
  <si>
    <t xml:space="preserve">€/year/VM </t>
  </si>
  <si>
    <t>Product Two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</si>
</sst>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;\-"/>
    <numFmt numFmtId="165" formatCode="#,##0.00;\(#,##0.00\);\-"/>
    <numFmt numFmtId="166" formatCode="#,##0;#,##0;\-"/>
    <numFmt numFmtId="167" formatCode="0%;\(0%\);\-"/>
  </numFmts>
  <fonts count="13" x14ac:knownFonts="1">
    <font>
      <sz val="12"/>
      <color rgb="FF000000"/>
      <name val="Calibri"/>
    </font>
    <font>
      <sz val="12"/>
      <color theme="1"/>
      <name val="Calibri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B050"/>
      <name val="Calibri"/>
      <family val="2"/>
    </font>
    <font>
      <sz val="12"/>
      <color rgb="FFFFFFFF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8C8C8"/>
        <bgColor rgb="FFC8C8C8"/>
      </patternFill>
    </fill>
    <fill>
      <patternFill patternType="solid">
        <fgColor rgb="FF00B0F0"/>
        <bgColor rgb="FF00B0F0"/>
      </patternFill>
    </fill>
    <fill>
      <patternFill patternType="solid">
        <fgColor rgb="FFFF9300"/>
        <bgColor rgb="FFFF93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757070"/>
        <bgColor rgb="FF757070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rgb="FFDEEAF6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2" borderId="4" xfId="0" applyFont="1" applyFill="1" applyBorder="1"/>
    <xf numFmtId="0" fontId="0" fillId="0" borderId="5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6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1" fillId="3" borderId="4" xfId="0" applyFont="1" applyFill="1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6" borderId="10" xfId="0" applyFont="1" applyFill="1" applyBorder="1"/>
    <xf numFmtId="0" fontId="4" fillId="6" borderId="4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1" fillId="0" borderId="6" xfId="0" applyFont="1" applyBorder="1"/>
    <xf numFmtId="0" fontId="1" fillId="2" borderId="4" xfId="0" applyFont="1" applyFill="1" applyBorder="1"/>
    <xf numFmtId="0" fontId="4" fillId="8" borderId="4" xfId="0" applyFont="1" applyFill="1" applyBorder="1"/>
    <xf numFmtId="164" fontId="2" fillId="8" borderId="11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12" xfId="0" quotePrefix="1" applyFont="1" applyBorder="1" applyAlignment="1">
      <alignment horizontal="left"/>
    </xf>
    <xf numFmtId="164" fontId="2" fillId="0" borderId="12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0" fontId="4" fillId="0" borderId="13" xfId="0" quotePrefix="1" applyFont="1" applyBorder="1"/>
    <xf numFmtId="0" fontId="4" fillId="0" borderId="0" xfId="0" applyFont="1"/>
    <xf numFmtId="164" fontId="8" fillId="10" borderId="4" xfId="0" applyNumberFormat="1" applyFont="1" applyFill="1" applyBorder="1" applyAlignment="1">
      <alignment horizontal="center"/>
    </xf>
    <xf numFmtId="0" fontId="4" fillId="11" borderId="14" xfId="0" applyFont="1" applyFill="1" applyBorder="1" applyAlignment="1">
      <alignment horizontal="left"/>
    </xf>
    <xf numFmtId="164" fontId="4" fillId="11" borderId="14" xfId="0" applyNumberFormat="1" applyFont="1" applyFill="1" applyBorder="1" applyAlignment="1">
      <alignment horizontal="center"/>
    </xf>
    <xf numFmtId="165" fontId="0" fillId="10" borderId="4" xfId="0" applyNumberFormat="1" applyFont="1" applyFill="1" applyBorder="1" applyAlignment="1">
      <alignment horizontal="right"/>
    </xf>
    <xf numFmtId="165" fontId="0" fillId="2" borderId="4" xfId="0" applyNumberFormat="1" applyFont="1" applyFill="1" applyBorder="1" applyAlignment="1">
      <alignment horizontal="right"/>
    </xf>
    <xf numFmtId="0" fontId="4" fillId="6" borderId="10" xfId="0" applyFont="1" applyFill="1" applyBorder="1"/>
    <xf numFmtId="167" fontId="0" fillId="0" borderId="15" xfId="0" applyNumberFormat="1" applyFont="1" applyBorder="1" applyAlignment="1">
      <alignment horizontal="center"/>
    </xf>
    <xf numFmtId="167" fontId="9" fillId="11" borderId="11" xfId="0" applyNumberFormat="1" applyFont="1" applyFill="1" applyBorder="1" applyAlignment="1">
      <alignment horizontal="center"/>
    </xf>
    <xf numFmtId="167" fontId="0" fillId="0" borderId="0" xfId="0" applyNumberFormat="1" applyFont="1" applyAlignment="1">
      <alignment horizontal="center"/>
    </xf>
    <xf numFmtId="167" fontId="9" fillId="11" borderId="4" xfId="0" applyNumberFormat="1" applyFont="1" applyFill="1" applyBorder="1" applyAlignment="1">
      <alignment horizontal="center"/>
    </xf>
    <xf numFmtId="167" fontId="0" fillId="0" borderId="12" xfId="0" applyNumberFormat="1" applyFont="1" applyBorder="1" applyAlignment="1">
      <alignment horizontal="center"/>
    </xf>
    <xf numFmtId="167" fontId="9" fillId="11" borderId="10" xfId="0" applyNumberFormat="1" applyFont="1" applyFill="1" applyBorder="1" applyAlignment="1">
      <alignment horizontal="center"/>
    </xf>
    <xf numFmtId="0" fontId="10" fillId="10" borderId="4" xfId="0" applyFont="1" applyFill="1" applyBorder="1"/>
    <xf numFmtId="0" fontId="8" fillId="0" borderId="12" xfId="0" applyFont="1" applyBorder="1"/>
    <xf numFmtId="167" fontId="8" fillId="0" borderId="12" xfId="0" applyNumberFormat="1" applyFont="1" applyBorder="1" applyAlignment="1">
      <alignment horizontal="center"/>
    </xf>
    <xf numFmtId="167" fontId="2" fillId="11" borderId="10" xfId="0" applyNumberFormat="1" applyFont="1" applyFill="1" applyBorder="1" applyAlignment="1">
      <alignment horizontal="center"/>
    </xf>
    <xf numFmtId="0" fontId="11" fillId="0" borderId="0" xfId="0" applyFont="1"/>
    <xf numFmtId="0" fontId="0" fillId="0" borderId="0" xfId="0" applyFont="1" applyAlignment="1">
      <alignment horizontal="center"/>
    </xf>
    <xf numFmtId="0" fontId="0" fillId="0" borderId="12" xfId="0" applyFont="1" applyBorder="1" applyAlignment="1">
      <alignment horizontal="center"/>
    </xf>
    <xf numFmtId="0" fontId="1" fillId="3" borderId="16" xfId="0" applyFont="1" applyFill="1" applyBorder="1"/>
    <xf numFmtId="0" fontId="10" fillId="12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166" fontId="8" fillId="8" borderId="10" xfId="0" applyNumberFormat="1" applyFont="1" applyFill="1" applyBorder="1" applyAlignment="1">
      <alignment horizontal="center"/>
    </xf>
    <xf numFmtId="166" fontId="0" fillId="8" borderId="10" xfId="0" applyNumberFormat="1" applyFont="1" applyFill="1" applyBorder="1" applyAlignment="1">
      <alignment horizontal="center"/>
    </xf>
    <xf numFmtId="166" fontId="8" fillId="3" borderId="10" xfId="0" applyNumberFormat="1" applyFont="1" applyFill="1" applyBorder="1" applyAlignment="1">
      <alignment horizontal="center"/>
    </xf>
    <xf numFmtId="166" fontId="0" fillId="3" borderId="10" xfId="0" applyNumberFormat="1" applyFont="1" applyFill="1" applyBorder="1" applyAlignment="1">
      <alignment horizontal="center"/>
    </xf>
    <xf numFmtId="0" fontId="10" fillId="12" borderId="4" xfId="0" applyFont="1" applyFill="1" applyBorder="1"/>
    <xf numFmtId="0" fontId="0" fillId="0" borderId="17" xfId="0" applyFont="1" applyBorder="1"/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/>
    <xf numFmtId="0" fontId="0" fillId="0" borderId="19" xfId="0" applyFont="1" applyBorder="1"/>
    <xf numFmtId="0" fontId="0" fillId="2" borderId="4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12" fillId="0" borderId="15" xfId="0" applyFont="1" applyBorder="1"/>
    <xf numFmtId="0" fontId="12" fillId="0" borderId="0" xfId="0" applyFont="1"/>
    <xf numFmtId="0" fontId="12" fillId="0" borderId="12" xfId="0" applyFont="1" applyBorder="1"/>
    <xf numFmtId="164" fontId="1" fillId="8" borderId="4" xfId="0" applyNumberFormat="1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7" fillId="0" borderId="9" xfId="0" quotePrefix="1" applyFont="1" applyBorder="1"/>
    <xf numFmtId="164" fontId="2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20" xfId="0" quotePrefix="1" applyFont="1" applyBorder="1"/>
    <xf numFmtId="164" fontId="2" fillId="0" borderId="20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0" fontId="1" fillId="15" borderId="10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4" fillId="16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5" borderId="7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431800</xdr:colOff>
      <xdr:row>0</xdr:row>
      <xdr:rowOff>139700</xdr:rowOff>
    </xdr:from>
    <xdr:to>
      <xdr:col>13</xdr:col>
      <xdr:colOff>774700</xdr:colOff>
      <xdr:row>2</xdr:row>
      <xdr:rowOff>142703</xdr:rowOff>
    </xdr:to>
    <xdr:pic>
      <xdr:nvPicPr>
        <xdr:cNvPr id="3" name="Image 2" descr="Partoo - Restez chez vous... sur Internet !">
          <a:extLst>
            <a:ext uri="{FF2B5EF4-FFF2-40B4-BE49-F238E27FC236}">
              <a16:creationId xmlns:a16="http://schemas.microsoft.com/office/drawing/2014/main" id="{51A4E2EB-1424-164A-BECA-C4C0763E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39700"/>
          <a:ext cx="1257300" cy="384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87"/>
  <sheetViews>
    <sheetView showGridLines="0" tabSelected="1" workbookViewId="0">
      <selection activeCell="M17" sqref="M17"/>
    </sheetView>
  </sheetViews>
  <sheetFormatPr baseColWidth="10" defaultColWidth="11.1640625" defaultRowHeight="15" customHeight="1" outlineLevelRow="1" x14ac:dyDescent="0.2"/>
  <cols>
    <col min="1" max="1" width="0.83203125" customWidth="1"/>
    <col min="2" max="2" width="3.33203125" customWidth="1"/>
    <col min="3" max="3" width="1" customWidth="1"/>
    <col min="4" max="4" width="19.33203125" customWidth="1"/>
    <col min="5" max="5" width="14.5" customWidth="1"/>
    <col min="6" max="8" width="12" customWidth="1"/>
    <col min="9" max="9" width="8.1640625" customWidth="1"/>
    <col min="10" max="10" width="23.1640625" customWidth="1"/>
    <col min="11" max="11" width="14.5" customWidth="1"/>
    <col min="12" max="14" width="12" customWidth="1"/>
    <col min="15" max="15" width="17.5" customWidth="1"/>
    <col min="16" max="19" width="10.5" customWidth="1"/>
    <col min="20" max="32" width="11.1640625" customWidth="1"/>
  </cols>
  <sheetData>
    <row r="1" spans="1:32" ht="15" customHeight="1" x14ac:dyDescent="0.2">
      <c r="A1" s="1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2">
      <c r="A2" s="5"/>
      <c r="B2" s="6"/>
      <c r="C2" s="7"/>
      <c r="D2" s="8" t="s">
        <v>0</v>
      </c>
      <c r="E2" s="9"/>
      <c r="F2" s="9"/>
      <c r="G2" s="9"/>
      <c r="H2" s="9"/>
      <c r="I2" s="7"/>
      <c r="J2" s="7"/>
      <c r="K2" s="7"/>
      <c r="L2" s="7"/>
      <c r="M2" s="7"/>
      <c r="N2" s="7"/>
      <c r="O2" s="1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2">
      <c r="A3" s="5"/>
      <c r="B3" s="6"/>
      <c r="C3" s="7"/>
      <c r="D3" s="7"/>
      <c r="E3" s="7"/>
      <c r="F3" s="7"/>
      <c r="G3" s="7"/>
      <c r="H3" s="7"/>
      <c r="I3" s="7"/>
      <c r="K3" s="7"/>
      <c r="L3" s="7"/>
      <c r="M3" s="7"/>
      <c r="N3" s="7"/>
      <c r="O3" s="1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5.75" customHeight="1" x14ac:dyDescent="0.2">
      <c r="A4" s="5"/>
      <c r="B4" s="11">
        <v>1</v>
      </c>
      <c r="C4" s="7"/>
      <c r="D4" s="12" t="s">
        <v>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0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5.75" customHeight="1" x14ac:dyDescent="0.2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0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5.75" customHeight="1" x14ac:dyDescent="0.2">
      <c r="A6" s="5"/>
      <c r="B6" s="6"/>
      <c r="C6" s="7"/>
      <c r="D6" s="89" t="s">
        <v>20</v>
      </c>
      <c r="E6" s="90"/>
      <c r="F6" s="90"/>
      <c r="G6" s="90"/>
      <c r="H6" s="91"/>
      <c r="I6" s="7"/>
      <c r="J6" s="92" t="s">
        <v>21</v>
      </c>
      <c r="K6" s="90"/>
      <c r="L6" s="90"/>
      <c r="M6" s="90"/>
      <c r="N6" s="91"/>
      <c r="O6" s="10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4.5" customHeight="1" x14ac:dyDescent="0.2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.75" customHeight="1" x14ac:dyDescent="0.2">
      <c r="A8" s="14"/>
      <c r="B8" s="15"/>
      <c r="C8" s="16"/>
      <c r="D8" s="17"/>
      <c r="E8" s="18" t="s">
        <v>11</v>
      </c>
      <c r="F8" s="19" t="s">
        <v>12</v>
      </c>
      <c r="G8" s="19" t="s">
        <v>31</v>
      </c>
      <c r="H8" s="19" t="s">
        <v>2</v>
      </c>
      <c r="I8" s="20"/>
      <c r="J8" s="86"/>
      <c r="K8" s="87" t="s">
        <v>11</v>
      </c>
      <c r="L8" s="88" t="s">
        <v>12</v>
      </c>
      <c r="M8" s="88" t="s">
        <v>30</v>
      </c>
      <c r="N8" s="88" t="s">
        <v>2</v>
      </c>
      <c r="O8" s="23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15.75" customHeight="1" x14ac:dyDescent="0.2">
      <c r="A9" s="14"/>
      <c r="B9" s="15"/>
      <c r="C9" s="16"/>
      <c r="D9" s="25" t="s">
        <v>22</v>
      </c>
      <c r="E9" s="26">
        <v>200</v>
      </c>
      <c r="F9" s="74">
        <f t="shared" ref="F9:F11" si="0">IFERROR(G9/12,"n.a.")</f>
        <v>83.86666666666666</v>
      </c>
      <c r="G9" s="74">
        <f>IFERROR(H9/E9,"n.a.")</f>
        <v>1006.4</v>
      </c>
      <c r="H9" s="74">
        <f>(1-F28)*IF(AND(E9&gt;=$D$34,E9&lt;=$E$34),E9*$F$34,IF(AND(E9&gt;$D$35,E9&lt;=$E$35),(E9-$D$35)*$F$35+$E$34*$F$34,IF(AND(E9&gt;$D$36,E9&lt;=$E$36),(E9-$D$36)*$F$36+($E$35-$D$35)*$F$35+$E$34*$F$34,IF(AND(E9&gt;$D$37,E9&lt;=$E$37),(E9-$D$37)*$F$37+($E$36-$D$36)*$F$36+($E$35-$D$35)*$F$35+$E$34*$F$34,IF(AND(E9&gt;$D$38,E9&lt;=$E$38),(E9-$D$38)*$F$38+($E$37-$D$37)*$F$37+($E$36-$D$36)*$F$36+($E$35-$D$35)*$F$35+$E$34*$F$34,IF(AND(E9&gt;$D$39,E9&lt;=$E$39),(E9-$D$39)*$F$39+($E$38-$D$38)*$F$38+($E$37-$D$37)*$F$37+($E$36-$D$36)*$F$36+($E$35-$D$35)*$F$35+$E$34*$F$34,IF(E9&gt;$D$40,(E9-$D$40)*$F$40+($E$39-$D$39)*$F$39+($E$38-$D$38)*$F$38+($E$37-$D$37)*$F$37+($E$36-$D$36)*$F$36+($E$35-$D$35)*$F$35+$E$34*$F$34)))))))</f>
        <v>201280</v>
      </c>
      <c r="I9" s="20"/>
      <c r="J9" s="25" t="s">
        <v>32</v>
      </c>
      <c r="K9" s="26">
        <v>200</v>
      </c>
      <c r="L9" s="74">
        <f t="shared" ref="L9:L11" si="1">IFERROR(M9/12,"n.a.")</f>
        <v>43.6</v>
      </c>
      <c r="M9" s="74">
        <f>IFERROR(N9/K9,"n.a.")</f>
        <v>523.20000000000005</v>
      </c>
      <c r="N9" s="74">
        <f>(1-L28)*IF(AND(K9&gt;=$J$34,K9&lt;=$K$34),K9*$L$34,IF(AND(K9&gt;$J$35,K9&lt;=$K$35),(K9-$J$35)*$L$35+$K$34*$L$34,IF(AND(K9&gt;$J$36,K9&lt;=$K$36),(K9-$J$36)*$L$36+($K$35-$J$35)*$L$35+$K$34*$L$34,IF(AND(K9&gt;$J$37,K9&lt;=$K$37),(K9-$J$37)*$L$37+($K$36-$J$36)*$L$36+($K$35-$J$35)*$L$35+$K$34*$L$34,IF(AND(K9&gt;$J$38,K9&lt;=$K$38),(K9-$J$38)*$L$38+($K$37-$J$37)*$L$37+($K$36-$J$36)*$L$36+($K$35-$J$35)*$L$35+$K$34*$L$34,IF(AND(K9&gt;$J$39,K9&lt;=$K$39),(K9-$J$39)*$L$39+($K$38-$J$38)*$L$38+($K$37-$J$37)*$L$37+($K$36-$J$36)*$L$36+($K$35-$J$35)*$L$35+$K$34*$L$34,IF(K9&gt;$J$40,(K9-$J$40)*$L$40+($K$39-$J$39)*$L$39+($K$38-$J$38)*$L$38+($K$37-$J$37)*$L$37+($K$36-$J$36)*$L$36+($K$35-$J$35)*$L$35+$K$34*$L$34)))))))</f>
        <v>104640</v>
      </c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ht="15.75" customHeight="1" x14ac:dyDescent="0.2">
      <c r="A10" s="14"/>
      <c r="B10" s="15"/>
      <c r="C10" s="16"/>
      <c r="D10" s="78" t="s">
        <v>13</v>
      </c>
      <c r="E10" s="79">
        <v>0</v>
      </c>
      <c r="F10" s="80">
        <f t="shared" si="0"/>
        <v>0</v>
      </c>
      <c r="G10" s="80">
        <v>0</v>
      </c>
      <c r="H10" s="80">
        <f t="shared" ref="H10:H11" si="2">G10*E10</f>
        <v>0</v>
      </c>
      <c r="I10" s="20"/>
      <c r="J10" s="28" t="s">
        <v>13</v>
      </c>
      <c r="K10" s="29">
        <v>0</v>
      </c>
      <c r="L10" s="30">
        <f t="shared" si="1"/>
        <v>0</v>
      </c>
      <c r="M10" s="30">
        <v>0</v>
      </c>
      <c r="N10" s="27">
        <f>M10*K10</f>
        <v>0</v>
      </c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ht="15.75" customHeight="1" x14ac:dyDescent="0.2">
      <c r="A11" s="14"/>
      <c r="B11" s="15"/>
      <c r="C11" s="16"/>
      <c r="D11" s="81" t="s">
        <v>14</v>
      </c>
      <c r="E11" s="82">
        <v>0</v>
      </c>
      <c r="F11" s="83">
        <f t="shared" si="0"/>
        <v>0</v>
      </c>
      <c r="G11" s="83">
        <v>0</v>
      </c>
      <c r="H11" s="83">
        <f t="shared" si="2"/>
        <v>0</v>
      </c>
      <c r="I11" s="20"/>
      <c r="J11" s="35" t="s">
        <v>15</v>
      </c>
      <c r="K11" s="32">
        <v>0</v>
      </c>
      <c r="L11" s="33" t="str">
        <f t="shared" si="1"/>
        <v>n.a.</v>
      </c>
      <c r="M11" s="34" t="str">
        <f>IFERROR(N11/K11,"n.a.")</f>
        <v>n.a.</v>
      </c>
      <c r="N11" s="33">
        <f>K13*2*K11</f>
        <v>0</v>
      </c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ht="15.7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20"/>
      <c r="K12" s="20"/>
      <c r="L12" s="20"/>
      <c r="M12" s="20"/>
      <c r="N12" s="20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ht="9" customHeight="1" x14ac:dyDescent="0.2">
      <c r="A13" s="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5.75" customHeight="1" x14ac:dyDescent="0.2">
      <c r="A14" s="5"/>
      <c r="B14" s="6"/>
      <c r="C14" s="6"/>
      <c r="D14" s="6"/>
      <c r="E14" s="6"/>
      <c r="F14" s="6"/>
      <c r="G14" s="7"/>
      <c r="H14" s="7"/>
      <c r="I14" s="7"/>
      <c r="J14" s="93" t="s">
        <v>3</v>
      </c>
      <c r="K14" s="90"/>
      <c r="L14" s="90"/>
      <c r="M14" s="90"/>
      <c r="N14" s="91"/>
      <c r="O14" s="1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4.5" customHeight="1" x14ac:dyDescent="0.2">
      <c r="A15" s="5"/>
      <c r="B15" s="6"/>
      <c r="C15" s="7"/>
      <c r="D15" s="36"/>
      <c r="E15" s="31"/>
      <c r="F15" s="7"/>
      <c r="G15" s="7"/>
      <c r="H15" s="7"/>
      <c r="I15" s="7"/>
      <c r="J15" s="7"/>
      <c r="K15" s="7"/>
      <c r="L15" s="7"/>
      <c r="M15" s="7"/>
      <c r="N15" s="7"/>
      <c r="O15" s="1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5.75" customHeight="1" x14ac:dyDescent="0.2">
      <c r="A16" s="5"/>
      <c r="B16" s="6"/>
      <c r="C16" s="7"/>
      <c r="D16" s="7"/>
      <c r="E16" s="7"/>
      <c r="F16" s="7"/>
      <c r="G16" s="7"/>
      <c r="H16" s="7"/>
      <c r="I16" s="7"/>
      <c r="J16" s="77"/>
      <c r="K16" s="75" t="s">
        <v>11</v>
      </c>
      <c r="L16" s="76" t="s">
        <v>12</v>
      </c>
      <c r="M16" s="76" t="s">
        <v>30</v>
      </c>
      <c r="N16" s="76" t="s">
        <v>2</v>
      </c>
      <c r="O16" s="1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5.75" customHeight="1" x14ac:dyDescent="0.2">
      <c r="A17" s="5"/>
      <c r="B17" s="6"/>
      <c r="C17" s="7"/>
      <c r="D17" s="7"/>
      <c r="E17" s="7"/>
      <c r="F17" s="7"/>
      <c r="G17" s="7"/>
      <c r="H17" s="7"/>
      <c r="I17" s="37"/>
      <c r="J17" s="38" t="s">
        <v>4</v>
      </c>
      <c r="K17" s="39">
        <f>MAX(K9:K11,E9:E12)</f>
        <v>200</v>
      </c>
      <c r="L17" s="39">
        <f>IFERROR(M17/12,"n.a.")</f>
        <v>127.46666666666665</v>
      </c>
      <c r="M17" s="39">
        <f>IFERROR(N17/K17,"n.a.")</f>
        <v>1529.6</v>
      </c>
      <c r="N17" s="39">
        <f>SUM(N9:N11)+SUM(H9:H12)</f>
        <v>305920</v>
      </c>
      <c r="O17" s="10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.75" customHeight="1" x14ac:dyDescent="0.2">
      <c r="A18" s="5"/>
      <c r="B18" s="6"/>
      <c r="C18" s="7"/>
      <c r="D18" s="7"/>
      <c r="E18" s="7"/>
      <c r="F18" s="7"/>
      <c r="G18" s="7"/>
      <c r="H18" s="7"/>
      <c r="I18" s="37"/>
      <c r="J18" s="37"/>
      <c r="K18" s="37"/>
      <c r="L18" s="37"/>
      <c r="M18" s="37"/>
      <c r="N18" s="37"/>
      <c r="O18" s="10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.75" customHeight="1" x14ac:dyDescent="0.2">
      <c r="A19" s="5"/>
      <c r="B19" s="6"/>
      <c r="C19" s="7"/>
      <c r="D19" s="37"/>
      <c r="E19" s="40"/>
      <c r="F19" s="40"/>
      <c r="G19" s="40"/>
      <c r="I19" s="37"/>
      <c r="J19" s="37"/>
      <c r="K19" s="37"/>
      <c r="L19" s="37"/>
      <c r="M19" s="37"/>
      <c r="N19" s="37"/>
      <c r="O19" s="10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.75" hidden="1" customHeight="1" outlineLevel="1" x14ac:dyDescent="0.2">
      <c r="A20" s="5"/>
      <c r="B20" s="11">
        <v>2</v>
      </c>
      <c r="C20" s="7"/>
      <c r="D20" s="12" t="s">
        <v>28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0"/>
      <c r="P20" s="24"/>
      <c r="Q20" s="24"/>
      <c r="R20" s="24"/>
      <c r="S20" s="2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.75" hidden="1" customHeight="1" outlineLevel="1" x14ac:dyDescent="0.2">
      <c r="A21" s="5"/>
      <c r="B21" s="6"/>
      <c r="C21" s="7"/>
      <c r="D21" s="37"/>
      <c r="E21" s="40"/>
      <c r="F21" s="40"/>
      <c r="G21" s="40"/>
      <c r="H21" s="40"/>
      <c r="I21" s="37"/>
      <c r="J21" s="40"/>
      <c r="K21" s="40"/>
      <c r="L21" s="40"/>
      <c r="M21" s="40"/>
      <c r="N21" s="40"/>
      <c r="O21" s="10"/>
      <c r="P21" s="41"/>
      <c r="Q21" s="41"/>
      <c r="R21" s="41"/>
      <c r="S21" s="41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.75" hidden="1" customHeight="1" outlineLevel="1" x14ac:dyDescent="0.2">
      <c r="A22" s="5"/>
      <c r="B22" s="6"/>
      <c r="C22" s="7"/>
      <c r="D22" s="89" t="s">
        <v>20</v>
      </c>
      <c r="E22" s="90"/>
      <c r="F22" s="91"/>
      <c r="G22" s="40"/>
      <c r="H22" s="40"/>
      <c r="I22" s="37"/>
      <c r="J22" s="92" t="s">
        <v>21</v>
      </c>
      <c r="K22" s="90"/>
      <c r="L22" s="91"/>
      <c r="M22" s="40"/>
      <c r="N22" s="40"/>
      <c r="O22" s="10"/>
      <c r="P22" s="41"/>
      <c r="Q22" s="41"/>
      <c r="R22" s="41"/>
      <c r="S22" s="4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3.75" hidden="1" customHeight="1" outlineLevel="1" x14ac:dyDescent="0.2">
      <c r="A23" s="5"/>
      <c r="B23" s="6"/>
      <c r="C23" s="7"/>
      <c r="D23" s="37"/>
      <c r="E23" s="40"/>
      <c r="F23" s="40"/>
      <c r="G23" s="40"/>
      <c r="H23" s="40"/>
      <c r="I23" s="37"/>
      <c r="J23" s="40"/>
      <c r="K23" s="40"/>
      <c r="L23" s="40"/>
      <c r="M23" s="40"/>
      <c r="N23" s="40"/>
      <c r="O23" s="10"/>
      <c r="P23" s="41"/>
      <c r="Q23" s="41"/>
      <c r="R23" s="41"/>
      <c r="S23" s="41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5.75" hidden="1" customHeight="1" outlineLevel="1" x14ac:dyDescent="0.2">
      <c r="A24" s="5"/>
      <c r="B24" s="6"/>
      <c r="C24" s="7"/>
      <c r="D24" s="42"/>
      <c r="E24" s="18" t="s">
        <v>5</v>
      </c>
      <c r="F24" s="19" t="s">
        <v>6</v>
      </c>
      <c r="G24" s="7"/>
      <c r="H24" s="7"/>
      <c r="I24" s="7"/>
      <c r="J24" s="22"/>
      <c r="K24" s="21" t="s">
        <v>5</v>
      </c>
      <c r="L24" s="22" t="s">
        <v>6</v>
      </c>
      <c r="M24" s="7"/>
      <c r="N24" s="7"/>
      <c r="O24" s="10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5.75" hidden="1" customHeight="1" outlineLevel="1" x14ac:dyDescent="0.2">
      <c r="A25" s="5"/>
      <c r="B25" s="6"/>
      <c r="C25" s="7"/>
      <c r="D25" s="71" t="s">
        <v>16</v>
      </c>
      <c r="E25" s="43">
        <v>0</v>
      </c>
      <c r="F25" s="44">
        <v>0</v>
      </c>
      <c r="G25" s="7"/>
      <c r="H25" s="7"/>
      <c r="I25" s="7"/>
      <c r="J25" s="71" t="s">
        <v>16</v>
      </c>
      <c r="K25" s="43">
        <v>0</v>
      </c>
      <c r="L25" s="44">
        <v>0</v>
      </c>
      <c r="M25" s="40"/>
      <c r="N25" s="40"/>
      <c r="O25" s="10"/>
      <c r="P25" s="41"/>
      <c r="Q25" s="41"/>
      <c r="R25" s="41"/>
      <c r="S25" s="41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5.75" hidden="1" customHeight="1" outlineLevel="1" x14ac:dyDescent="0.2">
      <c r="A26" s="5"/>
      <c r="B26" s="6"/>
      <c r="C26" s="7"/>
      <c r="D26" s="72" t="s">
        <v>17</v>
      </c>
      <c r="E26" s="45">
        <v>0</v>
      </c>
      <c r="F26" s="46">
        <v>0</v>
      </c>
      <c r="G26" s="7"/>
      <c r="H26" s="7"/>
      <c r="I26" s="7"/>
      <c r="J26" s="72" t="s">
        <v>17</v>
      </c>
      <c r="K26" s="45">
        <v>0</v>
      </c>
      <c r="L26" s="46">
        <v>0</v>
      </c>
      <c r="M26" s="7"/>
      <c r="N26" s="7"/>
      <c r="O26" s="1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5.75" hidden="1" customHeight="1" outlineLevel="1" x14ac:dyDescent="0.2">
      <c r="A27" s="5"/>
      <c r="B27" s="6"/>
      <c r="C27" s="7"/>
      <c r="D27" s="73" t="s">
        <v>18</v>
      </c>
      <c r="E27" s="47">
        <v>0</v>
      </c>
      <c r="F27" s="48">
        <v>0</v>
      </c>
      <c r="G27" s="7"/>
      <c r="H27" s="49"/>
      <c r="I27" s="37"/>
      <c r="J27" s="73" t="s">
        <v>18</v>
      </c>
      <c r="K27" s="47">
        <v>0</v>
      </c>
      <c r="L27" s="48">
        <v>0</v>
      </c>
      <c r="M27" s="7"/>
      <c r="N27" s="7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5.75" hidden="1" customHeight="1" outlineLevel="1" x14ac:dyDescent="0.2">
      <c r="A28" s="5"/>
      <c r="B28" s="6"/>
      <c r="C28" s="7"/>
      <c r="D28" s="50" t="s">
        <v>19</v>
      </c>
      <c r="E28" s="51">
        <f t="shared" ref="E28:F28" si="3">SUM(E25:E27)</f>
        <v>0</v>
      </c>
      <c r="F28" s="52">
        <f t="shared" si="3"/>
        <v>0</v>
      </c>
      <c r="G28" s="7"/>
      <c r="H28" s="7"/>
      <c r="I28" s="7"/>
      <c r="J28" s="50" t="s">
        <v>19</v>
      </c>
      <c r="K28" s="51">
        <f t="shared" ref="K28" si="4">SUM(K25:K27)</f>
        <v>0</v>
      </c>
      <c r="L28" s="52">
        <f t="shared" ref="L28" si="5">SUM(L25:L27)</f>
        <v>0</v>
      </c>
      <c r="M28" s="7"/>
      <c r="N28" s="7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5.75" customHeight="1" collapsed="1" x14ac:dyDescent="0.2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5.75" customHeight="1" outlineLevel="1" x14ac:dyDescent="0.2">
      <c r="A30" s="5"/>
      <c r="B30" s="11">
        <v>3</v>
      </c>
      <c r="C30" s="7"/>
      <c r="D30" s="12" t="s">
        <v>29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0"/>
      <c r="P30" s="24"/>
      <c r="Q30" s="24"/>
      <c r="R30" s="24"/>
      <c r="S30" s="2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5.75" customHeight="1" outlineLevel="1" x14ac:dyDescent="0.2">
      <c r="A31" s="5"/>
      <c r="B31" s="6"/>
      <c r="C31" s="7"/>
      <c r="D31" s="53"/>
      <c r="E31" s="7"/>
      <c r="F31" s="7"/>
      <c r="G31" s="7"/>
      <c r="H31" s="7"/>
      <c r="I31" s="7"/>
      <c r="J31" s="7"/>
      <c r="K31" s="7"/>
      <c r="L31" s="7"/>
      <c r="M31" s="7"/>
      <c r="N31" s="7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5.75" customHeight="1" outlineLevel="1" x14ac:dyDescent="0.2">
      <c r="A32" s="5"/>
      <c r="B32" s="6"/>
      <c r="C32" s="7"/>
      <c r="D32" s="89" t="s">
        <v>20</v>
      </c>
      <c r="E32" s="90"/>
      <c r="F32" s="91"/>
      <c r="G32" s="7"/>
      <c r="H32" s="7"/>
      <c r="I32" s="7"/>
      <c r="J32" s="92" t="s">
        <v>21</v>
      </c>
      <c r="K32" s="90"/>
      <c r="L32" s="91"/>
      <c r="M32" s="7"/>
      <c r="N32" s="7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5.75" customHeight="1" outlineLevel="1" x14ac:dyDescent="0.2">
      <c r="A33" s="5"/>
      <c r="B33" s="6"/>
      <c r="C33" s="7"/>
      <c r="D33" s="84" t="s">
        <v>25</v>
      </c>
      <c r="E33" s="84" t="s">
        <v>26</v>
      </c>
      <c r="F33" s="85" t="s">
        <v>27</v>
      </c>
      <c r="G33" s="7"/>
      <c r="H33" s="7"/>
      <c r="I33" s="7"/>
      <c r="J33" s="84" t="s">
        <v>25</v>
      </c>
      <c r="K33" s="84" t="s">
        <v>26</v>
      </c>
      <c r="L33" s="85" t="s">
        <v>27</v>
      </c>
      <c r="M33" s="7"/>
      <c r="N33" s="7"/>
      <c r="O33" s="1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5.75" customHeight="1" outlineLevel="1" x14ac:dyDescent="0.2">
      <c r="A34" s="5"/>
      <c r="B34" s="6"/>
      <c r="C34" s="7"/>
      <c r="D34" s="54">
        <v>1</v>
      </c>
      <c r="E34" s="54">
        <v>20</v>
      </c>
      <c r="F34" s="54">
        <v>2412</v>
      </c>
      <c r="G34" s="7"/>
      <c r="H34" s="7"/>
      <c r="I34" s="7"/>
      <c r="J34" s="54">
        <v>1</v>
      </c>
      <c r="K34" s="54">
        <v>20</v>
      </c>
      <c r="L34" s="54">
        <f>F34/2+20</f>
        <v>1226</v>
      </c>
      <c r="M34" s="7"/>
      <c r="N34" s="7"/>
      <c r="O34" s="10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5.75" customHeight="1" outlineLevel="1" x14ac:dyDescent="0.2">
      <c r="A35" s="5"/>
      <c r="B35" s="6"/>
      <c r="C35" s="7"/>
      <c r="D35" s="54">
        <v>20</v>
      </c>
      <c r="E35" s="54">
        <v>40</v>
      </c>
      <c r="F35" s="54">
        <v>1607</v>
      </c>
      <c r="G35" s="7"/>
      <c r="H35" s="7"/>
      <c r="I35" s="7"/>
      <c r="J35" s="54">
        <v>20</v>
      </c>
      <c r="K35" s="54">
        <v>40</v>
      </c>
      <c r="L35" s="54">
        <f t="shared" ref="L35:L40" si="6">F35/2+20</f>
        <v>823.5</v>
      </c>
      <c r="M35" s="7"/>
      <c r="N35" s="7"/>
      <c r="O35" s="1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5.75" customHeight="1" outlineLevel="1" x14ac:dyDescent="0.2">
      <c r="A36" s="5"/>
      <c r="B36" s="6"/>
      <c r="C36" s="7"/>
      <c r="D36" s="54">
        <v>40</v>
      </c>
      <c r="E36" s="54">
        <v>50</v>
      </c>
      <c r="F36" s="54">
        <v>900</v>
      </c>
      <c r="G36" s="7"/>
      <c r="H36" s="7"/>
      <c r="I36" s="7"/>
      <c r="J36" s="54">
        <v>40</v>
      </c>
      <c r="K36" s="54">
        <v>50</v>
      </c>
      <c r="L36" s="54">
        <f t="shared" si="6"/>
        <v>470</v>
      </c>
      <c r="M36" s="7"/>
      <c r="N36" s="7"/>
      <c r="O36" s="10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5.75" customHeight="1" outlineLevel="1" x14ac:dyDescent="0.2">
      <c r="A37" s="5"/>
      <c r="B37" s="6"/>
      <c r="C37" s="7"/>
      <c r="D37" s="54">
        <v>50</v>
      </c>
      <c r="E37" s="54">
        <v>400</v>
      </c>
      <c r="F37" s="54">
        <v>746</v>
      </c>
      <c r="G37" s="7"/>
      <c r="H37" s="7"/>
      <c r="I37" s="7"/>
      <c r="J37" s="54">
        <v>50</v>
      </c>
      <c r="K37" s="54">
        <v>400</v>
      </c>
      <c r="L37" s="54">
        <f t="shared" si="6"/>
        <v>393</v>
      </c>
      <c r="M37" s="7"/>
      <c r="N37" s="7"/>
      <c r="O37" s="10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5.75" customHeight="1" outlineLevel="1" x14ac:dyDescent="0.2">
      <c r="A38" s="5"/>
      <c r="B38" s="6"/>
      <c r="C38" s="7"/>
      <c r="D38" s="54">
        <v>400</v>
      </c>
      <c r="E38" s="54">
        <v>1000</v>
      </c>
      <c r="F38" s="54">
        <v>319</v>
      </c>
      <c r="G38" s="7"/>
      <c r="H38" s="7"/>
      <c r="I38" s="7"/>
      <c r="J38" s="54">
        <v>400</v>
      </c>
      <c r="K38" s="54">
        <v>1000</v>
      </c>
      <c r="L38" s="54">
        <f t="shared" si="6"/>
        <v>179.5</v>
      </c>
      <c r="M38" s="7"/>
      <c r="N38" s="7"/>
      <c r="O38" s="10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5.75" customHeight="1" outlineLevel="1" x14ac:dyDescent="0.2">
      <c r="A39" s="5"/>
      <c r="B39" s="6"/>
      <c r="C39" s="7"/>
      <c r="D39" s="54">
        <v>1000</v>
      </c>
      <c r="E39" s="54">
        <v>10000</v>
      </c>
      <c r="F39" s="54">
        <v>200</v>
      </c>
      <c r="G39" s="7"/>
      <c r="H39" s="7"/>
      <c r="I39" s="7"/>
      <c r="J39" s="54">
        <v>1000</v>
      </c>
      <c r="K39" s="54">
        <v>10000</v>
      </c>
      <c r="L39" s="54">
        <f t="shared" si="6"/>
        <v>120</v>
      </c>
      <c r="M39" s="7"/>
      <c r="N39" s="7"/>
      <c r="O39" s="10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5.75" customHeight="1" outlineLevel="1" x14ac:dyDescent="0.2">
      <c r="A40" s="5"/>
      <c r="B40" s="6"/>
      <c r="C40" s="7"/>
      <c r="D40" s="55">
        <v>10000</v>
      </c>
      <c r="E40" s="55"/>
      <c r="F40" s="55">
        <v>158</v>
      </c>
      <c r="G40" s="7"/>
      <c r="H40" s="7"/>
      <c r="I40" s="7"/>
      <c r="J40" s="55">
        <v>10000</v>
      </c>
      <c r="K40" s="55"/>
      <c r="L40" s="70">
        <f t="shared" si="6"/>
        <v>99</v>
      </c>
      <c r="M40" s="7"/>
      <c r="N40" s="7"/>
      <c r="O40" s="10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5.75" customHeight="1" outlineLevel="1" x14ac:dyDescent="0.2">
      <c r="A41" s="5"/>
      <c r="B41" s="6"/>
      <c r="C41" s="7"/>
      <c r="D41" s="54"/>
      <c r="E41" s="54"/>
      <c r="F41" s="54"/>
      <c r="G41" s="7"/>
      <c r="H41" s="7"/>
      <c r="I41" s="7"/>
      <c r="J41" s="7"/>
      <c r="K41" s="7"/>
      <c r="L41" s="7"/>
      <c r="M41" s="7"/>
      <c r="N41" s="7"/>
      <c r="O41" s="10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5.75" customHeight="1" outlineLevel="1" x14ac:dyDescent="0.2">
      <c r="A42" s="5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0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5.75" customHeight="1" outlineLevel="1" x14ac:dyDescent="0.2">
      <c r="A43" s="5"/>
      <c r="B43" s="11">
        <v>4</v>
      </c>
      <c r="C43" s="7"/>
      <c r="D43" s="12" t="s">
        <v>7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56"/>
      <c r="P43" s="24"/>
      <c r="Q43" s="24"/>
      <c r="R43" s="24"/>
      <c r="S43" s="2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5.75" customHeight="1" outlineLevel="1" x14ac:dyDescent="0.2">
      <c r="A44" s="5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0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5.75" customHeight="1" outlineLevel="1" x14ac:dyDescent="0.2">
      <c r="A45" s="5"/>
      <c r="B45" s="6"/>
      <c r="C45" s="7"/>
      <c r="D45" s="53" t="s">
        <v>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10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5.75" customHeight="1" outlineLevel="1" x14ac:dyDescent="0.2">
      <c r="A46" s="5"/>
      <c r="B46" s="6"/>
      <c r="C46" s="7"/>
      <c r="D46" s="57" t="s">
        <v>11</v>
      </c>
      <c r="E46" s="58" t="s">
        <v>23</v>
      </c>
      <c r="F46" s="59" t="s">
        <v>24</v>
      </c>
      <c r="H46" s="7"/>
      <c r="I46" s="7"/>
      <c r="J46" s="7"/>
      <c r="K46" s="7"/>
      <c r="L46" s="7"/>
      <c r="M46" s="7"/>
      <c r="N46" s="7"/>
      <c r="O46" s="10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5.75" customHeight="1" outlineLevel="1" x14ac:dyDescent="0.2">
      <c r="A47" s="5"/>
      <c r="B47" s="6"/>
      <c r="C47" s="7"/>
      <c r="D47" s="60">
        <v>1</v>
      </c>
      <c r="E47" s="61">
        <f>IF(AND(D47&gt;=$D$34,D47&lt;=$E$34),D47*$F$34,IF(AND(D47&gt;$D$35,D47&lt;=$E$35),(D47-$D$35)*$F$35+$E$34*$F$34,IF(AND(D47&gt;$D$36,D47&lt;=$E$36),(D47-$D$36)*$F$36+($E$35-$D$35)*$F$35+$E$34*$F$34,IF(AND(D47&gt;$D$37,D47&lt;=$E$37),(D47-$D$37)*$F$37+($E$36-$D$36)*$F$36+($E$35-$D$35)*$F$35+$E$34*$F$34,IF(AND(D47&gt;$D$38,D47&lt;=$E$38),(D47-$D$38)*$F$38+($E$37-$D$37)*$F$37+($E$36-$D$36)*$F$36+($E$35-$D$35)*$F$35+$E$34*$F$34,IF(AND(D47&gt;$D$39,D47&lt;=$E$39),(D47-$D$39)*$F$39+($E$38-$D$38)*$F$38+($E$37-$D$37)*$F$37+($E$36-$D$36)*$F$36+($E$35-$D$35)*$F$35+$E$34*$F$34,IF(D47&gt;$D$40,(D47-$D$40)*$F$40+($E$39-$D$39)*$F$39+($E$38-$D$38)*$F$38+($E$37-$D$37)*$F$37+($E$36-$D$36)*$F$36+($E$35-$D$35)*$F$35+$E$34*$F$34)))))))</f>
        <v>2412</v>
      </c>
      <c r="F47" s="61">
        <f t="shared" ref="F47:F68" si="7">IF(AND(D47&gt;=$J$34,D47&lt;=$K$34),D47*$L$34,IF(AND(D47&gt;$J$35,D47&lt;=$K$35),(D47-$J$35)*$L$35+$K$34*$L$34,IF(AND(D47&gt;$J$36,D47&lt;=$K$36),(D47-$J$36)*$L$36+($K$35-$J$35)*$L$35+$K$34*$L$34,IF(AND(D47&gt;$J$37,D47&lt;=$K$37),(D47-$J$37)*$L$37+($K$36-$J$36)*$L$36+($K$35-$J$35)*$L$35+$K$34*$L$34,IF(AND(D47&gt;$J$38,D47&lt;=$K$38),(D47-$J$38)*$L$38+($K$37-$J$37)*$L$37+($K$36-$J$36)*$L$36+($K$35-$J$35)*$L$35+$K$34*$L$34,IF(AND(D47&gt;$J$39,D47&lt;=$K$39),(D47-$J$39)*$L$39+($K$38-$J$38)*$L$38+($K$37-$J$37)*$L$37+($K$36-$J$36)*$L$36+($K$35-$J$35)*$L$35+$K$34*$L$34,IF(D47&gt;$J$40,(D47-$J$40)*$L$40+($K$39-$J$39)*$L$39+($K$38-$J$38)*$L$38+($K$37-$J$37)*$L$37+($K$36-$J$36)*$L$36+($K$35-$J$35)*$L$35+$K$34*$L$34)))))))</f>
        <v>1226</v>
      </c>
      <c r="H47" s="7"/>
      <c r="I47" s="7"/>
      <c r="J47" s="7"/>
      <c r="K47" s="7"/>
      <c r="L47" s="7"/>
      <c r="M47" s="7"/>
      <c r="N47" s="7"/>
      <c r="O47" s="10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5.75" customHeight="1" outlineLevel="1" x14ac:dyDescent="0.2">
      <c r="A48" s="5"/>
      <c r="B48" s="6"/>
      <c r="C48" s="7"/>
      <c r="D48" s="60">
        <f>D47+E$70-1</f>
        <v>100</v>
      </c>
      <c r="E48" s="61">
        <f t="shared" ref="E48:E68" si="8">IF(AND(D48&gt;=$D$34,D48&lt;=$E$34),D48*$F$34,IF(AND(D48&gt;$D$35,D48&lt;=$E$35),(D48-$D$35)*$F$35+$E$34*$F$34,IF(AND(D48&gt;$D$36,D48&lt;=$E$36),(D48-$D$36)*$F$36+($E$35-$D$35)*$F$35+$E$34*$F$34,IF(AND(D48&gt;$D$37,D48&lt;=$E$37),(D48-$D$37)*$F$37+($E$36-$D$36)*$F$36+($E$35-$D$35)*$F$35+$E$34*$F$34,IF(AND(D48&gt;$D$38,D48&lt;=$E$38),(D48-$D$38)*$F$38+($E$37-$D$37)*$F$37+($E$36-$D$36)*$F$36+($E$35-$D$35)*$F$35+$E$34*$F$34,IF(AND(D48&gt;$D$39,D48&lt;=$E$39),(D48-$D$39)*$F$39+($E$38-$D$38)*$F$38+($E$37-$D$37)*$F$37+($E$36-$D$36)*$F$36+($E$35-$D$35)*$F$35+$E$34*$F$34,IF(D48&gt;$D$40,(D48-$D$40)*$F$40+($E$39-$D$39)*$F$39+($E$38-$D$38)*$F$38+($E$37-$D$37)*$F$37+($E$36-$D$36)*$F$36+($E$35-$D$35)*$F$35+$E$34*$F$34)))))))</f>
        <v>126680</v>
      </c>
      <c r="F48" s="61">
        <f t="shared" si="7"/>
        <v>65340</v>
      </c>
      <c r="H48" s="7"/>
      <c r="I48" s="7"/>
      <c r="J48" s="7"/>
      <c r="K48" s="7"/>
      <c r="L48" s="7"/>
      <c r="M48" s="7"/>
      <c r="N48" s="7"/>
      <c r="O48" s="10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5.75" customHeight="1" outlineLevel="1" x14ac:dyDescent="0.2">
      <c r="A49" s="5"/>
      <c r="B49" s="6"/>
      <c r="C49" s="7"/>
      <c r="D49" s="60">
        <f t="shared" ref="D49:D58" si="9">D48+E$70</f>
        <v>200</v>
      </c>
      <c r="E49" s="61">
        <f t="shared" si="8"/>
        <v>201280</v>
      </c>
      <c r="F49" s="61">
        <f t="shared" si="7"/>
        <v>104640</v>
      </c>
      <c r="H49" s="7"/>
      <c r="I49" s="7"/>
      <c r="J49" s="7"/>
      <c r="K49" s="7"/>
      <c r="L49" s="7"/>
      <c r="M49" s="7"/>
      <c r="N49" s="7"/>
      <c r="O49" s="10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5.75" customHeight="1" outlineLevel="1" x14ac:dyDescent="0.2">
      <c r="A50" s="5"/>
      <c r="B50" s="6"/>
      <c r="C50" s="7"/>
      <c r="D50" s="60">
        <f t="shared" si="9"/>
        <v>300</v>
      </c>
      <c r="E50" s="61">
        <f t="shared" si="8"/>
        <v>275880</v>
      </c>
      <c r="F50" s="61">
        <f t="shared" si="7"/>
        <v>143940</v>
      </c>
      <c r="H50" s="7"/>
      <c r="I50" s="7"/>
      <c r="J50" s="7"/>
      <c r="K50" s="7"/>
      <c r="L50" s="7"/>
      <c r="M50" s="7"/>
      <c r="N50" s="7"/>
      <c r="O50" s="10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5.75" customHeight="1" outlineLevel="1" x14ac:dyDescent="0.2">
      <c r="A51" s="5"/>
      <c r="B51" s="6"/>
      <c r="C51" s="7"/>
      <c r="D51" s="60">
        <f t="shared" si="9"/>
        <v>400</v>
      </c>
      <c r="E51" s="61">
        <f t="shared" si="8"/>
        <v>350480</v>
      </c>
      <c r="F51" s="61">
        <f t="shared" si="7"/>
        <v>183240</v>
      </c>
      <c r="H51" s="7"/>
      <c r="I51" s="7"/>
      <c r="J51" s="7"/>
      <c r="K51" s="7"/>
      <c r="L51" s="7"/>
      <c r="M51" s="7"/>
      <c r="N51" s="7"/>
      <c r="O51" s="10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5.75" customHeight="1" outlineLevel="1" x14ac:dyDescent="0.2">
      <c r="A52" s="5"/>
      <c r="B52" s="6"/>
      <c r="C52" s="7"/>
      <c r="D52" s="60">
        <f t="shared" si="9"/>
        <v>500</v>
      </c>
      <c r="E52" s="61">
        <f t="shared" si="8"/>
        <v>382380</v>
      </c>
      <c r="F52" s="61">
        <f t="shared" si="7"/>
        <v>201190</v>
      </c>
      <c r="H52" s="7"/>
      <c r="I52" s="7"/>
      <c r="J52" s="7"/>
      <c r="K52" s="7"/>
      <c r="L52" s="7"/>
      <c r="M52" s="7"/>
      <c r="N52" s="7"/>
      <c r="O52" s="10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5.75" customHeight="1" outlineLevel="1" x14ac:dyDescent="0.2">
      <c r="A53" s="5"/>
      <c r="B53" s="6"/>
      <c r="C53" s="7"/>
      <c r="D53" s="60">
        <f t="shared" si="9"/>
        <v>600</v>
      </c>
      <c r="E53" s="61">
        <f t="shared" si="8"/>
        <v>414280</v>
      </c>
      <c r="F53" s="61">
        <f t="shared" si="7"/>
        <v>219140</v>
      </c>
      <c r="H53" s="7"/>
      <c r="I53" s="7"/>
      <c r="J53" s="7"/>
      <c r="K53" s="7"/>
      <c r="L53" s="7"/>
      <c r="M53" s="7"/>
      <c r="N53" s="7"/>
      <c r="O53" s="10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5.75" customHeight="1" outlineLevel="1" x14ac:dyDescent="0.2">
      <c r="A54" s="5"/>
      <c r="B54" s="6"/>
      <c r="C54" s="7"/>
      <c r="D54" s="60">
        <f t="shared" si="9"/>
        <v>700</v>
      </c>
      <c r="E54" s="61">
        <f t="shared" si="8"/>
        <v>446180</v>
      </c>
      <c r="F54" s="61">
        <f t="shared" si="7"/>
        <v>237090</v>
      </c>
      <c r="H54" s="7"/>
      <c r="I54" s="7"/>
      <c r="J54" s="7"/>
      <c r="K54" s="7"/>
      <c r="L54" s="7"/>
      <c r="M54" s="7"/>
      <c r="N54" s="7"/>
      <c r="O54" s="10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5.75" customHeight="1" outlineLevel="1" x14ac:dyDescent="0.2">
      <c r="A55" s="5"/>
      <c r="B55" s="6"/>
      <c r="C55" s="7"/>
      <c r="D55" s="60">
        <f t="shared" si="9"/>
        <v>800</v>
      </c>
      <c r="E55" s="61">
        <f t="shared" si="8"/>
        <v>478080</v>
      </c>
      <c r="F55" s="61">
        <f t="shared" si="7"/>
        <v>255040</v>
      </c>
      <c r="H55" s="7"/>
      <c r="I55" s="7"/>
      <c r="J55" s="7"/>
      <c r="K55" s="7"/>
      <c r="L55" s="7"/>
      <c r="M55" s="7"/>
      <c r="N55" s="7"/>
      <c r="O55" s="10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5.75" customHeight="1" outlineLevel="1" x14ac:dyDescent="0.2">
      <c r="A56" s="5"/>
      <c r="B56" s="6"/>
      <c r="C56" s="7"/>
      <c r="D56" s="60">
        <f t="shared" si="9"/>
        <v>900</v>
      </c>
      <c r="E56" s="61">
        <f t="shared" si="8"/>
        <v>509980</v>
      </c>
      <c r="F56" s="61">
        <f t="shared" si="7"/>
        <v>272990</v>
      </c>
      <c r="H56" s="7"/>
      <c r="I56" s="7"/>
      <c r="J56" s="7"/>
      <c r="K56" s="7"/>
      <c r="L56" s="7"/>
      <c r="M56" s="7"/>
      <c r="N56" s="7"/>
      <c r="O56" s="10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5.75" customHeight="1" outlineLevel="1" x14ac:dyDescent="0.2">
      <c r="A57" s="5"/>
      <c r="B57" s="6"/>
      <c r="C57" s="7"/>
      <c r="D57" s="60">
        <f t="shared" si="9"/>
        <v>1000</v>
      </c>
      <c r="E57" s="61">
        <f t="shared" si="8"/>
        <v>541880</v>
      </c>
      <c r="F57" s="61">
        <f t="shared" si="7"/>
        <v>290940</v>
      </c>
      <c r="H57" s="7"/>
      <c r="I57" s="7"/>
      <c r="J57" s="7"/>
      <c r="K57" s="7"/>
      <c r="L57" s="7"/>
      <c r="M57" s="7"/>
      <c r="N57" s="7"/>
      <c r="O57" s="1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5.75" customHeight="1" outlineLevel="1" x14ac:dyDescent="0.2">
      <c r="A58" s="5"/>
      <c r="B58" s="6"/>
      <c r="C58" s="7"/>
      <c r="D58" s="60">
        <f t="shared" si="9"/>
        <v>1100</v>
      </c>
      <c r="E58" s="61">
        <f t="shared" si="8"/>
        <v>561880</v>
      </c>
      <c r="F58" s="61">
        <f t="shared" si="7"/>
        <v>302940</v>
      </c>
      <c r="H58" s="7"/>
      <c r="I58" s="7"/>
      <c r="J58" s="7"/>
      <c r="K58" s="7"/>
      <c r="L58" s="7"/>
      <c r="M58" s="7"/>
      <c r="N58" s="7"/>
      <c r="O58" s="10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5.75" customHeight="1" outlineLevel="1" x14ac:dyDescent="0.2">
      <c r="A59" s="5"/>
      <c r="B59" s="6"/>
      <c r="C59" s="7"/>
      <c r="D59" s="62">
        <f>D58+E$71-100</f>
        <v>1500</v>
      </c>
      <c r="E59" s="63">
        <f t="shared" si="8"/>
        <v>641880</v>
      </c>
      <c r="F59" s="63">
        <f t="shared" si="7"/>
        <v>350940</v>
      </c>
      <c r="H59" s="7"/>
      <c r="I59" s="7"/>
      <c r="J59" s="7"/>
      <c r="K59" s="7"/>
      <c r="L59" s="7"/>
      <c r="M59" s="7"/>
      <c r="N59" s="7"/>
      <c r="O59" s="1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5.75" customHeight="1" outlineLevel="1" x14ac:dyDescent="0.2">
      <c r="A60" s="5"/>
      <c r="B60" s="6"/>
      <c r="C60" s="7"/>
      <c r="D60" s="62">
        <f t="shared" ref="D60:D68" si="10">D59+E$71</f>
        <v>2000</v>
      </c>
      <c r="E60" s="63">
        <f t="shared" si="8"/>
        <v>741880</v>
      </c>
      <c r="F60" s="63">
        <f t="shared" si="7"/>
        <v>410940</v>
      </c>
      <c r="H60" s="7"/>
      <c r="I60" s="7"/>
      <c r="J60" s="7"/>
      <c r="K60" s="7"/>
      <c r="L60" s="7"/>
      <c r="M60" s="7"/>
      <c r="N60" s="7"/>
      <c r="O60" s="10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5.75" customHeight="1" outlineLevel="1" x14ac:dyDescent="0.2">
      <c r="A61" s="5"/>
      <c r="B61" s="6"/>
      <c r="C61" s="7"/>
      <c r="D61" s="62">
        <f t="shared" si="10"/>
        <v>2500</v>
      </c>
      <c r="E61" s="63">
        <f t="shared" si="8"/>
        <v>841880</v>
      </c>
      <c r="F61" s="63">
        <f t="shared" si="7"/>
        <v>470940</v>
      </c>
      <c r="H61" s="7"/>
      <c r="I61" s="7"/>
      <c r="J61" s="7"/>
      <c r="K61" s="7"/>
      <c r="L61" s="7"/>
      <c r="M61" s="7"/>
      <c r="N61" s="7"/>
      <c r="O61" s="10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5.75" customHeight="1" outlineLevel="1" x14ac:dyDescent="0.2">
      <c r="A62" s="5"/>
      <c r="B62" s="6"/>
      <c r="C62" s="7"/>
      <c r="D62" s="62">
        <f t="shared" si="10"/>
        <v>3000</v>
      </c>
      <c r="E62" s="63">
        <f t="shared" si="8"/>
        <v>941880</v>
      </c>
      <c r="F62" s="63">
        <f t="shared" si="7"/>
        <v>530940</v>
      </c>
      <c r="H62" s="7"/>
      <c r="I62" s="7"/>
      <c r="J62" s="7"/>
      <c r="K62" s="7"/>
      <c r="L62" s="7"/>
      <c r="M62" s="7"/>
      <c r="N62" s="7"/>
      <c r="O62" s="1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5.75" customHeight="1" outlineLevel="1" x14ac:dyDescent="0.2">
      <c r="A63" s="5"/>
      <c r="B63" s="6"/>
      <c r="C63" s="7"/>
      <c r="D63" s="62">
        <f t="shared" si="10"/>
        <v>3500</v>
      </c>
      <c r="E63" s="63">
        <f t="shared" si="8"/>
        <v>1041880</v>
      </c>
      <c r="F63" s="63">
        <f t="shared" si="7"/>
        <v>590940</v>
      </c>
      <c r="H63" s="7"/>
      <c r="I63" s="7"/>
      <c r="J63" s="7"/>
      <c r="K63" s="7"/>
      <c r="L63" s="7"/>
      <c r="M63" s="7"/>
      <c r="N63" s="7"/>
      <c r="O63" s="10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5.75" customHeight="1" outlineLevel="1" x14ac:dyDescent="0.2">
      <c r="A64" s="5"/>
      <c r="B64" s="6"/>
      <c r="C64" s="7"/>
      <c r="D64" s="62">
        <f t="shared" si="10"/>
        <v>4000</v>
      </c>
      <c r="E64" s="63">
        <f t="shared" si="8"/>
        <v>1141880</v>
      </c>
      <c r="F64" s="63">
        <f t="shared" si="7"/>
        <v>650940</v>
      </c>
      <c r="H64" s="7"/>
      <c r="I64" s="7"/>
      <c r="J64" s="7"/>
      <c r="K64" s="7"/>
      <c r="L64" s="7"/>
      <c r="M64" s="7"/>
      <c r="N64" s="7"/>
      <c r="O64" s="10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5.75" customHeight="1" outlineLevel="1" x14ac:dyDescent="0.2">
      <c r="A65" s="5"/>
      <c r="B65" s="6"/>
      <c r="C65" s="7"/>
      <c r="D65" s="62">
        <f t="shared" si="10"/>
        <v>4500</v>
      </c>
      <c r="E65" s="63">
        <f t="shared" si="8"/>
        <v>1241880</v>
      </c>
      <c r="F65" s="63">
        <f t="shared" si="7"/>
        <v>710940</v>
      </c>
      <c r="H65" s="7"/>
      <c r="I65" s="7"/>
      <c r="J65" s="7"/>
      <c r="K65" s="7"/>
      <c r="L65" s="7"/>
      <c r="M65" s="7"/>
      <c r="N65" s="7"/>
      <c r="O65" s="10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5.75" customHeight="1" outlineLevel="1" x14ac:dyDescent="0.2">
      <c r="A66" s="5"/>
      <c r="B66" s="6"/>
      <c r="C66" s="7"/>
      <c r="D66" s="62">
        <f t="shared" si="10"/>
        <v>5000</v>
      </c>
      <c r="E66" s="63">
        <f t="shared" si="8"/>
        <v>1341880</v>
      </c>
      <c r="F66" s="63">
        <f t="shared" si="7"/>
        <v>770940</v>
      </c>
      <c r="H66" s="7"/>
      <c r="I66" s="7"/>
      <c r="J66" s="7"/>
      <c r="K66" s="7"/>
      <c r="L66" s="7"/>
      <c r="M66" s="7"/>
      <c r="N66" s="7"/>
      <c r="O66" s="1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5.75" customHeight="1" outlineLevel="1" x14ac:dyDescent="0.2">
      <c r="A67" s="5"/>
      <c r="B67" s="6"/>
      <c r="C67" s="7"/>
      <c r="D67" s="62">
        <f t="shared" si="10"/>
        <v>5500</v>
      </c>
      <c r="E67" s="63">
        <f t="shared" si="8"/>
        <v>1441880</v>
      </c>
      <c r="F67" s="63">
        <f t="shared" si="7"/>
        <v>830940</v>
      </c>
      <c r="H67" s="7"/>
      <c r="I67" s="7"/>
      <c r="J67" s="7"/>
      <c r="K67" s="7"/>
      <c r="L67" s="7"/>
      <c r="M67" s="7"/>
      <c r="N67" s="7"/>
      <c r="O67" s="10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5.75" customHeight="1" outlineLevel="1" x14ac:dyDescent="0.2">
      <c r="A68" s="5"/>
      <c r="B68" s="6"/>
      <c r="C68" s="7"/>
      <c r="D68" s="62">
        <f t="shared" si="10"/>
        <v>6000</v>
      </c>
      <c r="E68" s="63">
        <f t="shared" si="8"/>
        <v>1541880</v>
      </c>
      <c r="F68" s="63">
        <f t="shared" si="7"/>
        <v>890940</v>
      </c>
      <c r="H68" s="7"/>
      <c r="I68" s="7"/>
      <c r="J68" s="7"/>
      <c r="K68" s="7"/>
      <c r="L68" s="7"/>
      <c r="M68" s="7"/>
      <c r="N68" s="7"/>
      <c r="O68" s="10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5.75" customHeight="1" outlineLevel="1" x14ac:dyDescent="0.2">
      <c r="A69" s="5"/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0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5.75" customHeight="1" outlineLevel="1" x14ac:dyDescent="0.2">
      <c r="A70" s="5"/>
      <c r="B70" s="6"/>
      <c r="C70" s="7"/>
      <c r="D70" s="64" t="s">
        <v>9</v>
      </c>
      <c r="E70" s="64">
        <v>100</v>
      </c>
      <c r="F70" s="7"/>
      <c r="G70" s="7"/>
      <c r="H70" s="7"/>
      <c r="I70" s="7"/>
      <c r="J70" s="7"/>
      <c r="K70" s="7"/>
      <c r="L70" s="7"/>
      <c r="M70" s="7"/>
      <c r="N70" s="7"/>
      <c r="O70" s="1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5.75" customHeight="1" outlineLevel="1" x14ac:dyDescent="0.2">
      <c r="A71" s="5"/>
      <c r="B71" s="6"/>
      <c r="C71" s="7"/>
      <c r="D71" s="64" t="s">
        <v>10</v>
      </c>
      <c r="E71" s="64">
        <v>500</v>
      </c>
      <c r="F71" s="7"/>
      <c r="G71" s="7"/>
      <c r="H71" s="7"/>
      <c r="I71" s="7"/>
      <c r="J71" s="7"/>
      <c r="K71" s="7"/>
      <c r="L71" s="7"/>
      <c r="M71" s="7"/>
      <c r="N71" s="7"/>
      <c r="O71" s="10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5.75" customHeight="1" x14ac:dyDescent="0.2">
      <c r="A72" s="5"/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0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5.75" customHeight="1" x14ac:dyDescent="0.2">
      <c r="A73" s="65"/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8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5.75" customHeight="1" x14ac:dyDescent="0.2">
      <c r="A74" s="4"/>
      <c r="B74" s="6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5.75" customHeight="1" x14ac:dyDescent="0.2">
      <c r="A75" s="4"/>
      <c r="B75" s="6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5.75" customHeight="1" x14ac:dyDescent="0.2">
      <c r="A76" s="4"/>
      <c r="B76" s="6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5.75" customHeight="1" x14ac:dyDescent="0.2">
      <c r="A77" s="4"/>
      <c r="B77" s="6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5.75" customHeight="1" x14ac:dyDescent="0.2">
      <c r="A78" s="4"/>
      <c r="B78" s="6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5.75" customHeight="1" x14ac:dyDescent="0.2">
      <c r="A79" s="4"/>
      <c r="B79" s="6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5.75" customHeight="1" x14ac:dyDescent="0.2">
      <c r="A80" s="4"/>
      <c r="B80" s="6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5.75" customHeight="1" x14ac:dyDescent="0.2">
      <c r="A81" s="4"/>
      <c r="B81" s="6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5.75" customHeight="1" x14ac:dyDescent="0.2">
      <c r="A82" s="4"/>
      <c r="B82" s="6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5.75" customHeight="1" x14ac:dyDescent="0.2">
      <c r="A83" s="4"/>
      <c r="B83" s="6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5.75" customHeight="1" x14ac:dyDescent="0.2">
      <c r="A84" s="4"/>
      <c r="B84" s="6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5.75" customHeight="1" x14ac:dyDescent="0.2">
      <c r="A85" s="4"/>
      <c r="B85" s="6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5.75" customHeight="1" x14ac:dyDescent="0.2">
      <c r="A86" s="4"/>
      <c r="B86" s="6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5.75" customHeight="1" x14ac:dyDescent="0.2">
      <c r="A87" s="4"/>
      <c r="B87" s="6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5.75" customHeight="1" x14ac:dyDescent="0.2">
      <c r="A88" s="4"/>
      <c r="B88" s="6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5.75" customHeight="1" x14ac:dyDescent="0.2">
      <c r="A89" s="4"/>
      <c r="B89" s="6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5.75" customHeight="1" x14ac:dyDescent="0.2">
      <c r="A90" s="4"/>
      <c r="B90" s="6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5.75" customHeight="1" x14ac:dyDescent="0.2">
      <c r="A91" s="4"/>
      <c r="B91" s="6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5.75" customHeight="1" x14ac:dyDescent="0.2">
      <c r="A92" s="4"/>
      <c r="B92" s="6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5.75" customHeight="1" x14ac:dyDescent="0.2">
      <c r="A93" s="4"/>
      <c r="B93" s="6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5.75" customHeight="1" x14ac:dyDescent="0.2">
      <c r="A94" s="4"/>
      <c r="B94" s="6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5.75" customHeight="1" x14ac:dyDescent="0.2">
      <c r="A95" s="4"/>
      <c r="B95" s="6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5.75" customHeight="1" x14ac:dyDescent="0.2">
      <c r="A96" s="4"/>
      <c r="B96" s="6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5.75" customHeight="1" x14ac:dyDescent="0.2">
      <c r="A97" s="4"/>
      <c r="B97" s="6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5.75" customHeight="1" x14ac:dyDescent="0.2">
      <c r="A98" s="4"/>
      <c r="B98" s="6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5.75" customHeight="1" x14ac:dyDescent="0.2">
      <c r="A99" s="4"/>
      <c r="B99" s="6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5.75" customHeight="1" x14ac:dyDescent="0.2">
      <c r="A100" s="4"/>
      <c r="B100" s="6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5.75" customHeight="1" x14ac:dyDescent="0.2">
      <c r="A101" s="4"/>
      <c r="B101" s="6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5.75" customHeight="1" x14ac:dyDescent="0.2">
      <c r="A102" s="4"/>
      <c r="B102" s="6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5.75" customHeight="1" x14ac:dyDescent="0.2">
      <c r="A103" s="4"/>
      <c r="B103" s="6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5.75" customHeight="1" x14ac:dyDescent="0.2">
      <c r="A104" s="4"/>
      <c r="B104" s="6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5.75" customHeight="1" x14ac:dyDescent="0.2">
      <c r="A105" s="4"/>
      <c r="B105" s="6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>
      <c r="A106" s="4"/>
      <c r="B106" s="69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5.75" customHeight="1" x14ac:dyDescent="0.2">
      <c r="A107" s="4"/>
      <c r="B107" s="6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5.75" customHeight="1" x14ac:dyDescent="0.2">
      <c r="A108" s="4"/>
      <c r="B108" s="69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5.75" customHeight="1" x14ac:dyDescent="0.2">
      <c r="A109" s="4"/>
      <c r="B109" s="69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5.75" customHeight="1" x14ac:dyDescent="0.2">
      <c r="A110" s="4"/>
      <c r="B110" s="69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5.75" customHeight="1" x14ac:dyDescent="0.2">
      <c r="A111" s="4"/>
      <c r="B111" s="6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5.75" customHeight="1" x14ac:dyDescent="0.2">
      <c r="A112" s="4"/>
      <c r="B112" s="69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5.75" customHeight="1" x14ac:dyDescent="0.2">
      <c r="A113" s="4"/>
      <c r="B113" s="69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5.75" customHeight="1" x14ac:dyDescent="0.2">
      <c r="A114" s="4"/>
      <c r="B114" s="6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5.75" customHeight="1" x14ac:dyDescent="0.2">
      <c r="A115" s="4"/>
      <c r="B115" s="6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5.75" customHeight="1" x14ac:dyDescent="0.2">
      <c r="A116" s="4"/>
      <c r="B116" s="6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5.75" customHeight="1" x14ac:dyDescent="0.2">
      <c r="A117" s="4"/>
      <c r="B117" s="6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5.75" customHeight="1" x14ac:dyDescent="0.2">
      <c r="A118" s="4"/>
      <c r="B118" s="6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5.75" customHeight="1" x14ac:dyDescent="0.2">
      <c r="A119" s="4"/>
      <c r="B119" s="6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5.75" customHeight="1" x14ac:dyDescent="0.2">
      <c r="A120" s="4"/>
      <c r="B120" s="6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5.75" customHeight="1" x14ac:dyDescent="0.2">
      <c r="A121" s="4"/>
      <c r="B121" s="6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5.75" customHeight="1" x14ac:dyDescent="0.2">
      <c r="A122" s="4"/>
      <c r="B122" s="6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5.75" customHeight="1" x14ac:dyDescent="0.2">
      <c r="A123" s="4"/>
      <c r="B123" s="6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5.75" customHeight="1" x14ac:dyDescent="0.2">
      <c r="A124" s="4"/>
      <c r="B124" s="6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5.75" customHeight="1" x14ac:dyDescent="0.2">
      <c r="A125" s="4"/>
      <c r="B125" s="6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5.75" customHeight="1" x14ac:dyDescent="0.2">
      <c r="A126" s="4"/>
      <c r="B126" s="6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5.75" customHeight="1" x14ac:dyDescent="0.2">
      <c r="A127" s="4"/>
      <c r="B127" s="6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5.75" customHeight="1" x14ac:dyDescent="0.2">
      <c r="A128" s="4"/>
      <c r="B128" s="6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5.75" customHeight="1" x14ac:dyDescent="0.2">
      <c r="A129" s="4"/>
      <c r="B129" s="6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5.75" customHeight="1" x14ac:dyDescent="0.2">
      <c r="A130" s="4"/>
      <c r="B130" s="6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5.75" customHeight="1" x14ac:dyDescent="0.2">
      <c r="A131" s="4"/>
      <c r="B131" s="6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5.75" customHeight="1" x14ac:dyDescent="0.2">
      <c r="A132" s="4"/>
      <c r="B132" s="6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5.75" customHeight="1" x14ac:dyDescent="0.2">
      <c r="A133" s="4"/>
      <c r="B133" s="6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5.75" customHeight="1" x14ac:dyDescent="0.2">
      <c r="A134" s="4"/>
      <c r="B134" s="6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5.75" customHeight="1" x14ac:dyDescent="0.2">
      <c r="A135" s="4"/>
      <c r="B135" s="6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5.75" customHeight="1" x14ac:dyDescent="0.2">
      <c r="A136" s="4"/>
      <c r="B136" s="6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5.75" customHeight="1" x14ac:dyDescent="0.2">
      <c r="A137" s="4"/>
      <c r="B137" s="6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5.75" customHeight="1" x14ac:dyDescent="0.2">
      <c r="A138" s="4"/>
      <c r="B138" s="6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5.75" customHeight="1" x14ac:dyDescent="0.2">
      <c r="A139" s="4"/>
      <c r="B139" s="6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5.75" customHeight="1" x14ac:dyDescent="0.2">
      <c r="A140" s="4"/>
      <c r="B140" s="6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5.75" customHeight="1" x14ac:dyDescent="0.2">
      <c r="A141" s="4"/>
      <c r="B141" s="6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5.75" customHeight="1" x14ac:dyDescent="0.2">
      <c r="A142" s="4"/>
      <c r="B142" s="6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5.75" customHeight="1" x14ac:dyDescent="0.2">
      <c r="A143" s="4"/>
      <c r="B143" s="6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5.75" customHeight="1" x14ac:dyDescent="0.2">
      <c r="A144" s="4"/>
      <c r="B144" s="6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5.75" customHeight="1" x14ac:dyDescent="0.2">
      <c r="A145" s="4"/>
      <c r="B145" s="6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5.75" customHeight="1" x14ac:dyDescent="0.2">
      <c r="A146" s="4"/>
      <c r="B146" s="6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5.75" customHeight="1" x14ac:dyDescent="0.2">
      <c r="A147" s="4"/>
      <c r="B147" s="6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5.75" customHeight="1" x14ac:dyDescent="0.2">
      <c r="A148" s="4"/>
      <c r="B148" s="6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5.75" customHeight="1" x14ac:dyDescent="0.2">
      <c r="A149" s="4"/>
      <c r="B149" s="6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5.75" customHeight="1" x14ac:dyDescent="0.2">
      <c r="A150" s="4"/>
      <c r="B150" s="6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5.75" customHeight="1" x14ac:dyDescent="0.2">
      <c r="A151" s="4"/>
      <c r="B151" s="6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5.75" customHeight="1" x14ac:dyDescent="0.2">
      <c r="A152" s="4"/>
      <c r="B152" s="6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ht="15.75" customHeight="1" x14ac:dyDescent="0.2">
      <c r="A153" s="4"/>
      <c r="B153" s="69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ht="15.75" customHeight="1" x14ac:dyDescent="0.2">
      <c r="A154" s="4"/>
      <c r="B154" s="69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ht="15.75" customHeight="1" x14ac:dyDescent="0.2">
      <c r="A155" s="4"/>
      <c r="B155" s="69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ht="15.75" customHeight="1" x14ac:dyDescent="0.2">
      <c r="A156" s="4"/>
      <c r="B156" s="6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ht="15.75" customHeight="1" x14ac:dyDescent="0.2">
      <c r="A157" s="4"/>
      <c r="B157" s="69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ht="15.75" customHeight="1" x14ac:dyDescent="0.2">
      <c r="A158" s="4"/>
      <c r="B158" s="6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ht="15.75" customHeight="1" x14ac:dyDescent="0.2">
      <c r="A159" s="4"/>
      <c r="B159" s="69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ht="15.75" customHeight="1" x14ac:dyDescent="0.2">
      <c r="A160" s="4"/>
      <c r="B160" s="69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ht="15.75" customHeight="1" x14ac:dyDescent="0.2">
      <c r="A161" s="4"/>
      <c r="B161" s="69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ht="15.75" customHeight="1" x14ac:dyDescent="0.2">
      <c r="A162" s="4"/>
      <c r="B162" s="69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ht="15.75" customHeight="1" x14ac:dyDescent="0.2">
      <c r="A163" s="4"/>
      <c r="B163" s="69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ht="15.75" customHeight="1" x14ac:dyDescent="0.2">
      <c r="A164" s="4"/>
      <c r="B164" s="69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ht="15.75" customHeight="1" x14ac:dyDescent="0.2">
      <c r="A165" s="4"/>
      <c r="B165" s="69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ht="15.75" customHeight="1" x14ac:dyDescent="0.2">
      <c r="A166" s="4"/>
      <c r="B166" s="69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ht="15.75" customHeight="1" x14ac:dyDescent="0.2">
      <c r="A167" s="4"/>
      <c r="B167" s="69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ht="15.75" customHeight="1" x14ac:dyDescent="0.2">
      <c r="A168" s="4"/>
      <c r="B168" s="69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ht="15.75" customHeight="1" x14ac:dyDescent="0.2">
      <c r="A169" s="4"/>
      <c r="B169" s="69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ht="15.75" customHeight="1" x14ac:dyDescent="0.2">
      <c r="A170" s="4"/>
      <c r="B170" s="69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ht="15.75" customHeight="1" x14ac:dyDescent="0.2">
      <c r="A171" s="4"/>
      <c r="B171" s="69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ht="15.75" customHeight="1" x14ac:dyDescent="0.2">
      <c r="A172" s="4"/>
      <c r="B172" s="69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ht="15.75" customHeight="1" x14ac:dyDescent="0.2">
      <c r="A173" s="4"/>
      <c r="B173" s="69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ht="15.75" customHeight="1" x14ac:dyDescent="0.2">
      <c r="A174" s="4"/>
      <c r="B174" s="69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ht="15.75" customHeight="1" x14ac:dyDescent="0.2">
      <c r="A175" s="4"/>
      <c r="B175" s="69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ht="15.75" customHeight="1" x14ac:dyDescent="0.2">
      <c r="A176" s="4"/>
      <c r="B176" s="69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ht="15.75" customHeight="1" x14ac:dyDescent="0.2">
      <c r="A177" s="4"/>
      <c r="B177" s="69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ht="15.75" customHeight="1" x14ac:dyDescent="0.2">
      <c r="A178" s="4"/>
      <c r="B178" s="69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ht="15.75" customHeight="1" x14ac:dyDescent="0.2">
      <c r="A179" s="4"/>
      <c r="B179" s="69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ht="15.75" customHeight="1" x14ac:dyDescent="0.2">
      <c r="A180" s="4"/>
      <c r="B180" s="69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ht="15.75" customHeight="1" x14ac:dyDescent="0.2">
      <c r="A181" s="4"/>
      <c r="B181" s="69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ht="15.75" customHeight="1" x14ac:dyDescent="0.2">
      <c r="A182" s="4"/>
      <c r="B182" s="69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ht="15.75" customHeight="1" x14ac:dyDescent="0.2">
      <c r="A183" s="4"/>
      <c r="B183" s="69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ht="15.75" customHeight="1" x14ac:dyDescent="0.2">
      <c r="A184" s="4"/>
      <c r="B184" s="69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ht="15.75" customHeight="1" x14ac:dyDescent="0.2">
      <c r="A185" s="4"/>
      <c r="B185" s="69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ht="15.75" customHeight="1" x14ac:dyDescent="0.2">
      <c r="A186" s="4"/>
      <c r="B186" s="69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ht="15.75" customHeight="1" x14ac:dyDescent="0.2">
      <c r="A187" s="4"/>
      <c r="B187" s="69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ht="15.75" customHeight="1" x14ac:dyDescent="0.2">
      <c r="A188" s="4"/>
      <c r="B188" s="69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ht="15.75" customHeight="1" x14ac:dyDescent="0.2">
      <c r="A189" s="4"/>
      <c r="B189" s="69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ht="15.75" customHeight="1" x14ac:dyDescent="0.2">
      <c r="A190" s="4"/>
      <c r="B190" s="6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ht="15.75" customHeight="1" x14ac:dyDescent="0.2">
      <c r="A191" s="4"/>
      <c r="B191" s="69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ht="15.75" customHeight="1" x14ac:dyDescent="0.2">
      <c r="A192" s="4"/>
      <c r="B192" s="69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ht="15.75" customHeight="1" x14ac:dyDescent="0.2">
      <c r="A193" s="4"/>
      <c r="B193" s="69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ht="15.75" customHeight="1" x14ac:dyDescent="0.2">
      <c r="A194" s="4"/>
      <c r="B194" s="69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ht="15.75" customHeight="1" x14ac:dyDescent="0.2">
      <c r="A195" s="4"/>
      <c r="B195" s="6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ht="15.75" customHeight="1" x14ac:dyDescent="0.2">
      <c r="A196" s="4"/>
      <c r="B196" s="6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15.75" customHeight="1" x14ac:dyDescent="0.2">
      <c r="A197" s="4"/>
      <c r="B197" s="69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ht="15.75" customHeight="1" x14ac:dyDescent="0.2">
      <c r="A198" s="4"/>
      <c r="B198" s="6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ht="15.75" customHeight="1" x14ac:dyDescent="0.2">
      <c r="A199" s="4"/>
      <c r="B199" s="6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ht="15.75" customHeight="1" x14ac:dyDescent="0.2">
      <c r="A200" s="4"/>
      <c r="B200" s="6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ht="15.75" customHeight="1" x14ac:dyDescent="0.2">
      <c r="A201" s="4"/>
      <c r="B201" s="6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ht="15.75" customHeight="1" x14ac:dyDescent="0.2">
      <c r="A202" s="4"/>
      <c r="B202" s="6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ht="15.75" customHeight="1" x14ac:dyDescent="0.2">
      <c r="A203" s="4"/>
      <c r="B203" s="6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ht="15.75" customHeight="1" x14ac:dyDescent="0.2">
      <c r="A204" s="4"/>
      <c r="B204" s="6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ht="15.75" customHeight="1" x14ac:dyDescent="0.2">
      <c r="A205" s="4"/>
      <c r="B205" s="6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ht="15.75" customHeight="1" x14ac:dyDescent="0.2">
      <c r="A206" s="4"/>
      <c r="B206" s="6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ht="15.75" customHeight="1" x14ac:dyDescent="0.2">
      <c r="A207" s="4"/>
      <c r="B207" s="6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ht="15.75" customHeight="1" x14ac:dyDescent="0.2">
      <c r="A208" s="4"/>
      <c r="B208" s="69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ht="15.75" customHeight="1" x14ac:dyDescent="0.2">
      <c r="A209" s="4"/>
      <c r="B209" s="6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5.75" customHeight="1" x14ac:dyDescent="0.2">
      <c r="A210" s="4"/>
      <c r="B210" s="6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ht="15.75" customHeight="1" x14ac:dyDescent="0.2">
      <c r="A211" s="4"/>
      <c r="B211" s="6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ht="15.75" customHeight="1" x14ac:dyDescent="0.2">
      <c r="A212" s="4"/>
      <c r="B212" s="6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ht="15.75" customHeight="1" x14ac:dyDescent="0.2">
      <c r="A213" s="4"/>
      <c r="B213" s="69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ht="15.75" customHeight="1" x14ac:dyDescent="0.2">
      <c r="A214" s="4"/>
      <c r="B214" s="69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ht="15.75" customHeight="1" x14ac:dyDescent="0.2">
      <c r="A215" s="4"/>
      <c r="B215" s="69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ht="15.75" customHeight="1" x14ac:dyDescent="0.2">
      <c r="A216" s="4"/>
      <c r="B216" s="69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ht="15.75" customHeight="1" x14ac:dyDescent="0.2">
      <c r="A217" s="4"/>
      <c r="B217" s="69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ht="15.75" customHeight="1" x14ac:dyDescent="0.2">
      <c r="A218" s="4"/>
      <c r="B218" s="69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ht="15.75" customHeight="1" x14ac:dyDescent="0.2">
      <c r="A219" s="4"/>
      <c r="B219" s="69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ht="15.75" customHeight="1" x14ac:dyDescent="0.2">
      <c r="A220" s="4"/>
      <c r="B220" s="69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ht="15.75" customHeight="1" x14ac:dyDescent="0.2">
      <c r="A221" s="4"/>
      <c r="B221" s="69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ht="15.75" customHeight="1" x14ac:dyDescent="0.2">
      <c r="A222" s="4"/>
      <c r="B222" s="69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ht="15.75" customHeight="1" x14ac:dyDescent="0.2">
      <c r="A223" s="4"/>
      <c r="B223" s="69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ht="15.75" customHeight="1" x14ac:dyDescent="0.2">
      <c r="A224" s="4"/>
      <c r="B224" s="69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ht="15.75" customHeight="1" x14ac:dyDescent="0.2">
      <c r="A225" s="4"/>
      <c r="B225" s="69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ht="15.75" customHeight="1" x14ac:dyDescent="0.2">
      <c r="A226" s="4"/>
      <c r="B226" s="69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ht="15.75" customHeight="1" x14ac:dyDescent="0.2">
      <c r="A227" s="4"/>
      <c r="B227" s="69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ht="15.75" customHeight="1" x14ac:dyDescent="0.2">
      <c r="A228" s="4"/>
      <c r="B228" s="69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ht="15.75" customHeight="1" x14ac:dyDescent="0.2">
      <c r="A229" s="4"/>
      <c r="B229" s="69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ht="15.75" customHeight="1" x14ac:dyDescent="0.2">
      <c r="A230" s="4"/>
      <c r="B230" s="69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ht="15.75" customHeight="1" x14ac:dyDescent="0.2">
      <c r="A231" s="4"/>
      <c r="B231" s="69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ht="15.75" customHeight="1" x14ac:dyDescent="0.2">
      <c r="A232" s="4"/>
      <c r="B232" s="69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ht="15.75" customHeight="1" x14ac:dyDescent="0.2">
      <c r="A233" s="4"/>
      <c r="B233" s="69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ht="15.75" customHeight="1" x14ac:dyDescent="0.2">
      <c r="A234" s="4"/>
      <c r="B234" s="69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ht="15.75" customHeight="1" x14ac:dyDescent="0.2">
      <c r="A235" s="4"/>
      <c r="B235" s="69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ht="15.75" customHeight="1" x14ac:dyDescent="0.2">
      <c r="A236" s="4"/>
      <c r="B236" s="69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ht="15.75" customHeight="1" x14ac:dyDescent="0.2">
      <c r="A237" s="4"/>
      <c r="B237" s="6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ht="15.75" customHeight="1" x14ac:dyDescent="0.2">
      <c r="A238" s="4"/>
      <c r="B238" s="69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 ht="15.75" customHeight="1" x14ac:dyDescent="0.2">
      <c r="A239" s="4"/>
      <c r="B239" s="69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ht="15.75" customHeight="1" x14ac:dyDescent="0.2">
      <c r="A240" s="4"/>
      <c r="B240" s="69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 ht="15.75" customHeight="1" x14ac:dyDescent="0.2">
      <c r="A241" s="4"/>
      <c r="B241" s="69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ht="15.75" customHeight="1" x14ac:dyDescent="0.2">
      <c r="A242" s="4"/>
      <c r="B242" s="69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ht="15.75" customHeight="1" x14ac:dyDescent="0.2">
      <c r="A243" s="4"/>
      <c r="B243" s="69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ht="15.75" customHeight="1" x14ac:dyDescent="0.2">
      <c r="A244" s="4"/>
      <c r="B244" s="69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 ht="15.75" customHeight="1" x14ac:dyDescent="0.2">
      <c r="A245" s="4"/>
      <c r="B245" s="69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ht="15.75" customHeight="1" x14ac:dyDescent="0.2">
      <c r="A246" s="4"/>
      <c r="B246" s="69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 ht="15.75" customHeight="1" x14ac:dyDescent="0.2">
      <c r="A247" s="4"/>
      <c r="B247" s="69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ht="15.75" customHeight="1" x14ac:dyDescent="0.2">
      <c r="A248" s="4"/>
      <c r="B248" s="69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 ht="15.75" customHeight="1" x14ac:dyDescent="0.2">
      <c r="A249" s="4"/>
      <c r="B249" s="69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ht="15.75" customHeight="1" x14ac:dyDescent="0.2"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ht="15.75" customHeight="1" x14ac:dyDescent="0.2"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ht="15.75" customHeight="1" x14ac:dyDescent="0.2"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ht="15.75" customHeight="1" x14ac:dyDescent="0.2"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ht="15.75" customHeight="1" x14ac:dyDescent="0.2"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ht="15.75" customHeight="1" x14ac:dyDescent="0.2"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ht="15.75" customHeight="1" x14ac:dyDescent="0.2"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ht="15.75" customHeight="1" x14ac:dyDescent="0.2"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ht="15.75" customHeight="1" x14ac:dyDescent="0.2"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6:32" ht="15.75" customHeight="1" x14ac:dyDescent="0.2"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6:32" ht="15.75" customHeight="1" x14ac:dyDescent="0.2"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6:32" ht="15.75" customHeight="1" x14ac:dyDescent="0.2"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6:32" ht="15.75" customHeight="1" x14ac:dyDescent="0.2"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6:32" ht="15.75" customHeight="1" x14ac:dyDescent="0.2"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6:32" ht="15.75" customHeight="1" x14ac:dyDescent="0.2"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6:32" ht="15.75" customHeight="1" x14ac:dyDescent="0.2"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6:32" ht="15.75" customHeight="1" x14ac:dyDescent="0.2"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6:32" ht="15.75" customHeight="1" x14ac:dyDescent="0.2"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6:32" ht="15.75" customHeight="1" x14ac:dyDescent="0.2"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6:32" ht="15.75" customHeight="1" x14ac:dyDescent="0.2"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6:32" ht="15.75" customHeight="1" x14ac:dyDescent="0.2"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6:32" ht="15.75" customHeight="1" x14ac:dyDescent="0.2"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6:32" ht="15.75" customHeight="1" x14ac:dyDescent="0.2"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6:32" ht="15.75" customHeight="1" x14ac:dyDescent="0.2"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6:32" ht="15.75" customHeight="1" x14ac:dyDescent="0.2"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6:32" ht="15.75" customHeight="1" x14ac:dyDescent="0.2"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6:32" ht="15.75" customHeight="1" x14ac:dyDescent="0.2"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6:32" ht="15.75" customHeight="1" x14ac:dyDescent="0.2"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6:32" ht="15.75" customHeight="1" x14ac:dyDescent="0.2"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6:32" ht="15.75" customHeight="1" x14ac:dyDescent="0.2"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6:32" ht="15.75" customHeight="1" x14ac:dyDescent="0.2"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6:32" ht="15.75" customHeight="1" x14ac:dyDescent="0.2"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6:32" ht="15.75" customHeight="1" x14ac:dyDescent="0.2"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6:32" ht="15.75" customHeight="1" x14ac:dyDescent="0.2"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6:32" ht="15.75" customHeight="1" x14ac:dyDescent="0.2"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6:32" ht="15.75" customHeight="1" x14ac:dyDescent="0.2"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6:32" ht="15.75" customHeight="1" x14ac:dyDescent="0.2"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6:32" ht="15.75" customHeight="1" x14ac:dyDescent="0.2"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6:32" ht="15.75" customHeight="1" x14ac:dyDescent="0.2"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6:32" ht="15.75" customHeight="1" x14ac:dyDescent="0.2"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6:32" ht="15.75" customHeight="1" x14ac:dyDescent="0.2"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6:32" ht="15.75" customHeight="1" x14ac:dyDescent="0.2"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6:32" ht="15.75" customHeight="1" x14ac:dyDescent="0.2"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6:32" ht="15.75" customHeight="1" x14ac:dyDescent="0.2"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6:32" ht="15.75" customHeight="1" x14ac:dyDescent="0.2"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6:32" ht="15.75" customHeight="1" x14ac:dyDescent="0.2"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6:32" ht="15.75" customHeight="1" x14ac:dyDescent="0.2"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6:32" ht="15.75" customHeight="1" x14ac:dyDescent="0.2"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6:32" ht="15.75" customHeight="1" x14ac:dyDescent="0.2"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6:32" ht="15.75" customHeight="1" x14ac:dyDescent="0.2"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6:32" ht="15.75" customHeight="1" x14ac:dyDescent="0.2"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6:32" ht="15.75" customHeight="1" x14ac:dyDescent="0.2"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6:32" ht="15.75" customHeight="1" x14ac:dyDescent="0.2"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6:32" ht="15.75" customHeight="1" x14ac:dyDescent="0.2"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6:32" ht="15.75" customHeight="1" x14ac:dyDescent="0.2"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6:32" ht="15.75" customHeight="1" x14ac:dyDescent="0.2"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6:32" ht="15.75" customHeight="1" x14ac:dyDescent="0.2"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6:32" ht="15.75" customHeight="1" x14ac:dyDescent="0.2"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6:32" ht="15.75" customHeight="1" x14ac:dyDescent="0.2"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6:32" ht="15.75" customHeight="1" x14ac:dyDescent="0.2"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6:32" ht="15.75" customHeight="1" x14ac:dyDescent="0.2"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6:32" ht="15.75" customHeight="1" x14ac:dyDescent="0.2"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6:32" ht="15.75" customHeight="1" x14ac:dyDescent="0.2"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6:32" ht="15.75" customHeight="1" x14ac:dyDescent="0.2"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6:32" ht="15.75" customHeight="1" x14ac:dyDescent="0.2"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6:32" ht="15.75" customHeight="1" x14ac:dyDescent="0.2"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6:32" ht="15.75" customHeight="1" x14ac:dyDescent="0.2"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6:32" ht="15.75" customHeight="1" x14ac:dyDescent="0.2"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6:32" ht="15.75" customHeight="1" x14ac:dyDescent="0.2"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6:32" ht="15.75" customHeight="1" x14ac:dyDescent="0.2"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6:32" ht="15.75" customHeight="1" x14ac:dyDescent="0.2"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6:32" ht="15.75" customHeight="1" x14ac:dyDescent="0.2"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6:32" ht="15.75" customHeight="1" x14ac:dyDescent="0.2"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6:32" ht="15.75" customHeight="1" x14ac:dyDescent="0.2"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6:32" ht="15.75" customHeight="1" x14ac:dyDescent="0.2"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6:32" ht="15.75" customHeight="1" x14ac:dyDescent="0.2"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6:32" ht="15.75" customHeight="1" x14ac:dyDescent="0.2"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6:32" ht="15.75" customHeight="1" x14ac:dyDescent="0.2"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6:32" ht="15.75" customHeight="1" x14ac:dyDescent="0.2"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6:32" ht="15.75" customHeight="1" x14ac:dyDescent="0.2"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6:32" ht="15.75" customHeight="1" x14ac:dyDescent="0.2"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6:32" ht="15.75" customHeight="1" x14ac:dyDescent="0.2"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6:32" ht="15.75" customHeight="1" x14ac:dyDescent="0.2"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6:32" ht="15.75" customHeight="1" x14ac:dyDescent="0.2"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6:32" ht="15.75" customHeight="1" x14ac:dyDescent="0.2"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6:32" ht="15.75" customHeight="1" x14ac:dyDescent="0.2"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6:32" ht="15.75" customHeight="1" x14ac:dyDescent="0.2"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6:32" ht="15.75" customHeight="1" x14ac:dyDescent="0.2"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6:32" ht="15.75" customHeight="1" x14ac:dyDescent="0.2"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6:32" ht="15.75" customHeight="1" x14ac:dyDescent="0.2"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6:32" ht="15.75" customHeight="1" x14ac:dyDescent="0.2"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6:32" ht="15.75" customHeight="1" x14ac:dyDescent="0.2"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6:32" ht="15.75" customHeight="1" x14ac:dyDescent="0.2"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6:32" ht="15.75" customHeight="1" x14ac:dyDescent="0.2"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6:32" ht="15.75" customHeight="1" x14ac:dyDescent="0.2"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6:32" ht="15.75" customHeight="1" x14ac:dyDescent="0.2"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6:32" ht="15.75" customHeight="1" x14ac:dyDescent="0.2"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6:32" ht="15.75" customHeight="1" x14ac:dyDescent="0.2"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6:32" ht="15.75" customHeight="1" x14ac:dyDescent="0.2"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6:32" ht="15.75" customHeight="1" x14ac:dyDescent="0.2"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6:32" ht="15.75" customHeight="1" x14ac:dyDescent="0.2"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6:32" ht="15.75" customHeight="1" x14ac:dyDescent="0.2"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6:32" ht="15.75" customHeight="1" x14ac:dyDescent="0.2"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6:32" ht="15.75" customHeight="1" x14ac:dyDescent="0.2"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6:32" ht="15.75" customHeight="1" x14ac:dyDescent="0.2"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6:32" ht="15.75" customHeight="1" x14ac:dyDescent="0.2"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6:32" ht="15.75" customHeight="1" x14ac:dyDescent="0.2"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6:32" ht="15.75" customHeight="1" x14ac:dyDescent="0.2"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6:32" ht="15.75" customHeight="1" x14ac:dyDescent="0.2"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6:32" ht="15.75" customHeight="1" x14ac:dyDescent="0.2"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6:32" ht="15.75" customHeight="1" x14ac:dyDescent="0.2"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6:32" ht="15.75" customHeight="1" x14ac:dyDescent="0.2"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6:32" ht="15.75" customHeight="1" x14ac:dyDescent="0.2"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6:32" ht="15.75" customHeight="1" x14ac:dyDescent="0.2"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6:32" ht="15.75" customHeight="1" x14ac:dyDescent="0.2"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6:32" ht="15.75" customHeight="1" x14ac:dyDescent="0.2"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6:32" ht="15.75" customHeight="1" x14ac:dyDescent="0.2"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6:32" ht="15.75" customHeight="1" x14ac:dyDescent="0.2"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6:32" ht="15.75" customHeight="1" x14ac:dyDescent="0.2"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6:32" ht="15.75" customHeight="1" x14ac:dyDescent="0.2"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6:32" ht="15.75" customHeight="1" x14ac:dyDescent="0.2"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6:32" ht="15.75" customHeight="1" x14ac:dyDescent="0.2"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6:32" ht="15.75" customHeight="1" x14ac:dyDescent="0.2"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6:32" ht="15.75" customHeight="1" x14ac:dyDescent="0.2"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6:32" ht="15.75" customHeight="1" x14ac:dyDescent="0.2"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6:32" ht="15.75" customHeight="1" x14ac:dyDescent="0.2"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6:32" ht="15.75" customHeight="1" x14ac:dyDescent="0.2"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6:32" ht="15.75" customHeight="1" x14ac:dyDescent="0.2"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6:32" ht="15.75" customHeight="1" x14ac:dyDescent="0.2"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6:32" ht="15.75" customHeight="1" x14ac:dyDescent="0.2"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6:32" ht="15.75" customHeight="1" x14ac:dyDescent="0.2"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6:32" ht="15.75" customHeight="1" x14ac:dyDescent="0.2"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6:32" ht="15.75" customHeight="1" x14ac:dyDescent="0.2"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6:32" ht="15.75" customHeight="1" x14ac:dyDescent="0.2"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6:32" ht="15.75" customHeight="1" x14ac:dyDescent="0.2"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6:32" ht="15.75" customHeight="1" x14ac:dyDescent="0.2"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6:32" ht="15.75" customHeight="1" x14ac:dyDescent="0.2"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6:32" ht="15.75" customHeight="1" x14ac:dyDescent="0.2"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6:32" ht="15.75" customHeight="1" x14ac:dyDescent="0.2"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6:32" ht="15.75" customHeight="1" x14ac:dyDescent="0.2"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6:32" ht="15.75" customHeight="1" x14ac:dyDescent="0.2"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6:32" ht="15.75" customHeight="1" x14ac:dyDescent="0.2"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6:32" ht="15.75" customHeight="1" x14ac:dyDescent="0.2"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6:32" ht="15.75" customHeight="1" x14ac:dyDescent="0.2"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6:32" ht="15.75" customHeight="1" x14ac:dyDescent="0.2"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6:32" ht="15.75" customHeight="1" x14ac:dyDescent="0.2"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6:32" ht="15.75" customHeight="1" x14ac:dyDescent="0.2"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6:32" ht="15.75" customHeight="1" x14ac:dyDescent="0.2"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6:32" ht="15.75" customHeight="1" x14ac:dyDescent="0.2"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6:32" ht="15.75" customHeight="1" x14ac:dyDescent="0.2"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6:32" ht="15.75" customHeight="1" x14ac:dyDescent="0.2"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6:32" ht="15.75" customHeight="1" x14ac:dyDescent="0.2"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6:32" ht="15.75" customHeight="1" x14ac:dyDescent="0.2"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6:32" ht="15.75" customHeight="1" x14ac:dyDescent="0.2"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6:32" ht="15.75" customHeight="1" x14ac:dyDescent="0.2"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6:32" ht="15.75" customHeight="1" x14ac:dyDescent="0.2"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6:32" ht="15.75" customHeight="1" x14ac:dyDescent="0.2"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6:32" ht="15.75" customHeight="1" x14ac:dyDescent="0.2"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6:32" ht="15.75" customHeight="1" x14ac:dyDescent="0.2"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6:32" ht="15.75" customHeight="1" x14ac:dyDescent="0.2"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6:32" ht="15.75" customHeight="1" x14ac:dyDescent="0.2"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6:32" ht="15.75" customHeight="1" x14ac:dyDescent="0.2"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6:32" ht="15.75" customHeight="1" x14ac:dyDescent="0.2"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6:32" ht="15.75" customHeight="1" x14ac:dyDescent="0.2"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6:32" ht="15.75" customHeight="1" x14ac:dyDescent="0.2"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6:32" ht="15.75" customHeight="1" x14ac:dyDescent="0.2"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6:32" ht="15.75" customHeight="1" x14ac:dyDescent="0.2"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6:32" ht="15.75" customHeight="1" x14ac:dyDescent="0.2"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6:32" ht="15.75" customHeight="1" x14ac:dyDescent="0.2"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6:32" ht="15.75" customHeight="1" x14ac:dyDescent="0.2"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6:32" ht="15.75" customHeight="1" x14ac:dyDescent="0.2"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6:32" ht="15.75" customHeight="1" x14ac:dyDescent="0.2"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6:32" ht="15.75" customHeight="1" x14ac:dyDescent="0.2"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6:32" ht="15.75" customHeight="1" x14ac:dyDescent="0.2"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6:32" ht="15.75" customHeight="1" x14ac:dyDescent="0.2"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6:32" ht="15.75" customHeight="1" x14ac:dyDescent="0.2"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6:32" ht="15.75" customHeight="1" x14ac:dyDescent="0.2"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6:32" ht="15.75" customHeight="1" x14ac:dyDescent="0.2"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6:32" ht="15.75" customHeight="1" x14ac:dyDescent="0.2"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6:32" ht="15.75" customHeight="1" x14ac:dyDescent="0.2"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6:32" ht="15.75" customHeight="1" x14ac:dyDescent="0.2"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6:32" ht="15.75" customHeight="1" x14ac:dyDescent="0.2"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6:32" ht="15.75" customHeight="1" x14ac:dyDescent="0.2"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6:32" ht="15.75" customHeight="1" x14ac:dyDescent="0.2"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6:32" ht="15.75" customHeight="1" x14ac:dyDescent="0.2"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6:32" ht="15.75" customHeight="1" x14ac:dyDescent="0.2"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6:32" ht="15.75" customHeight="1" x14ac:dyDescent="0.2"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6:32" ht="15.75" customHeight="1" x14ac:dyDescent="0.2"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6:32" ht="15.75" customHeight="1" x14ac:dyDescent="0.2"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6:32" ht="15.75" customHeight="1" x14ac:dyDescent="0.2"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6:32" ht="15.75" customHeight="1" x14ac:dyDescent="0.2"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6:32" ht="15.75" customHeight="1" x14ac:dyDescent="0.2"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6:32" ht="15.75" customHeight="1" x14ac:dyDescent="0.2"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6:32" ht="15.75" customHeight="1" x14ac:dyDescent="0.2"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6:32" ht="15.75" customHeight="1" x14ac:dyDescent="0.2"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6:32" ht="15.75" customHeight="1" x14ac:dyDescent="0.2"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6:32" ht="15.75" customHeight="1" x14ac:dyDescent="0.2"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6:32" ht="15.75" customHeight="1" x14ac:dyDescent="0.2"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6:32" ht="15.75" customHeight="1" x14ac:dyDescent="0.2"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6:32" ht="15.75" customHeight="1" x14ac:dyDescent="0.2"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6:32" ht="15.75" customHeight="1" x14ac:dyDescent="0.2"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6:32" ht="15.75" customHeight="1" x14ac:dyDescent="0.2"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6:32" ht="15.75" customHeight="1" x14ac:dyDescent="0.2"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6:32" ht="15.75" customHeight="1" x14ac:dyDescent="0.2"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6:32" ht="15.75" customHeight="1" x14ac:dyDescent="0.2"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6:32" ht="15.75" customHeight="1" x14ac:dyDescent="0.2"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6:32" ht="15.75" customHeight="1" x14ac:dyDescent="0.2"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6:32" ht="15.75" customHeight="1" x14ac:dyDescent="0.2"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6:32" ht="15.75" customHeight="1" x14ac:dyDescent="0.2"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6:32" ht="15.75" customHeight="1" x14ac:dyDescent="0.2"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6:32" ht="15.75" customHeight="1" x14ac:dyDescent="0.2"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6:32" ht="15.75" customHeight="1" x14ac:dyDescent="0.2"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6:32" ht="15.75" customHeight="1" x14ac:dyDescent="0.2"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6:32" ht="15.75" customHeight="1" x14ac:dyDescent="0.2"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6:32" ht="15.75" customHeight="1" x14ac:dyDescent="0.2"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6:32" ht="15.75" customHeight="1" x14ac:dyDescent="0.2"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6:32" ht="15.75" customHeight="1" x14ac:dyDescent="0.2"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6:32" ht="15.75" customHeight="1" x14ac:dyDescent="0.2"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6:32" ht="15.75" customHeight="1" x14ac:dyDescent="0.2"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6:32" ht="15.75" customHeight="1" x14ac:dyDescent="0.2"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6:32" ht="15.75" customHeight="1" x14ac:dyDescent="0.2"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6:32" ht="15.75" customHeight="1" x14ac:dyDescent="0.2"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6:32" ht="15.75" customHeight="1" x14ac:dyDescent="0.2"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6:32" ht="15.75" customHeight="1" x14ac:dyDescent="0.2"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6:32" ht="15.75" customHeight="1" x14ac:dyDescent="0.2"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6:32" ht="15.75" customHeight="1" x14ac:dyDescent="0.2"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6:32" ht="15.75" customHeight="1" x14ac:dyDescent="0.2"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6:32" ht="15.75" customHeight="1" x14ac:dyDescent="0.2"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6:32" ht="15.75" customHeight="1" x14ac:dyDescent="0.2"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6:32" ht="15.75" customHeight="1" x14ac:dyDescent="0.2"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6:32" ht="15.75" customHeight="1" x14ac:dyDescent="0.2"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6:32" ht="15.75" customHeight="1" x14ac:dyDescent="0.2"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6:32" ht="15.75" customHeight="1" x14ac:dyDescent="0.2"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6:32" ht="15.75" customHeight="1" x14ac:dyDescent="0.2"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6:32" ht="15.75" customHeight="1" x14ac:dyDescent="0.2"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6:32" ht="15.75" customHeight="1" x14ac:dyDescent="0.2"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6:32" ht="15.75" customHeight="1" x14ac:dyDescent="0.2"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6:32" ht="15.75" customHeight="1" x14ac:dyDescent="0.2"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6:32" ht="15.75" customHeight="1" x14ac:dyDescent="0.2"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6:32" ht="15.75" customHeight="1" x14ac:dyDescent="0.2"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6:32" ht="15.75" customHeight="1" x14ac:dyDescent="0.2"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6:32" ht="15.75" customHeight="1" x14ac:dyDescent="0.2"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6:32" ht="15.75" customHeight="1" x14ac:dyDescent="0.2"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6:32" ht="15.75" customHeight="1" x14ac:dyDescent="0.2"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6:32" ht="15.75" customHeight="1" x14ac:dyDescent="0.2"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spans="16:32" ht="15.75" customHeight="1" x14ac:dyDescent="0.2"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6:32" ht="15.75" customHeight="1" x14ac:dyDescent="0.2"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spans="16:32" ht="15.75" customHeight="1" x14ac:dyDescent="0.2"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6:32" ht="15.75" customHeight="1" x14ac:dyDescent="0.2"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spans="16:32" ht="15.75" customHeight="1" x14ac:dyDescent="0.2"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6:32" ht="15.75" customHeight="1" x14ac:dyDescent="0.2"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spans="16:32" ht="15.75" customHeight="1" x14ac:dyDescent="0.2"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6:32" ht="15.75" customHeight="1" x14ac:dyDescent="0.2"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spans="16:32" ht="15.75" customHeight="1" x14ac:dyDescent="0.2"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6:32" ht="15.75" customHeight="1" x14ac:dyDescent="0.2"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spans="16:32" ht="15.75" customHeight="1" x14ac:dyDescent="0.2"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6:32" ht="15.75" customHeight="1" x14ac:dyDescent="0.2"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spans="16:32" ht="15.75" customHeight="1" x14ac:dyDescent="0.2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6:32" ht="15.75" customHeight="1" x14ac:dyDescent="0.2"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spans="16:32" ht="15.75" customHeight="1" x14ac:dyDescent="0.2"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6:32" ht="15.75" customHeight="1" x14ac:dyDescent="0.2"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spans="16:32" ht="15.75" customHeight="1" x14ac:dyDescent="0.2"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6:32" ht="15.75" customHeight="1" x14ac:dyDescent="0.2"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spans="16:32" ht="15.75" customHeight="1" x14ac:dyDescent="0.2"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6:32" ht="15.75" customHeight="1" x14ac:dyDescent="0.2"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spans="16:32" ht="15.75" customHeight="1" x14ac:dyDescent="0.2"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6:32" ht="15.75" customHeight="1" x14ac:dyDescent="0.2"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spans="16:32" ht="15.75" customHeight="1" x14ac:dyDescent="0.2"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6:32" ht="15.75" customHeight="1" x14ac:dyDescent="0.2"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spans="16:32" ht="15.75" customHeight="1" x14ac:dyDescent="0.2"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6:32" ht="15.75" customHeight="1" x14ac:dyDescent="0.2"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spans="16:32" ht="15.75" customHeight="1" x14ac:dyDescent="0.2"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6:32" ht="15.75" customHeight="1" x14ac:dyDescent="0.2"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spans="16:32" ht="15.75" customHeight="1" x14ac:dyDescent="0.2"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spans="16:32" ht="15.75" customHeight="1" x14ac:dyDescent="0.2"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spans="16:32" ht="15.75" customHeight="1" x14ac:dyDescent="0.2"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spans="16:32" ht="15.75" customHeight="1" x14ac:dyDescent="0.2"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6:32" ht="15.75" customHeight="1" x14ac:dyDescent="0.2"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spans="16:32" ht="15.75" customHeight="1" x14ac:dyDescent="0.2"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spans="16:32" ht="15.75" customHeight="1" x14ac:dyDescent="0.2"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spans="16:32" ht="15.75" customHeight="1" x14ac:dyDescent="0.2"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spans="16:32" ht="15.75" customHeight="1" x14ac:dyDescent="0.2"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spans="16:32" ht="15.75" customHeight="1" x14ac:dyDescent="0.2"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spans="16:32" ht="15.75" customHeight="1" x14ac:dyDescent="0.2"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spans="16:32" ht="15.75" customHeight="1" x14ac:dyDescent="0.2"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spans="16:32" ht="15.75" customHeight="1" x14ac:dyDescent="0.2"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spans="16:32" ht="15.75" customHeight="1" x14ac:dyDescent="0.2"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spans="16:32" ht="15.75" customHeight="1" x14ac:dyDescent="0.2"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spans="16:32" ht="15.75" customHeight="1" x14ac:dyDescent="0.2"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spans="16:32" ht="15.75" customHeight="1" x14ac:dyDescent="0.2"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spans="16:32" ht="15.75" customHeight="1" x14ac:dyDescent="0.2"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spans="16:32" ht="15.75" customHeight="1" x14ac:dyDescent="0.2"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spans="16:32" ht="15.75" customHeight="1" x14ac:dyDescent="0.2"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spans="16:32" ht="15.75" customHeight="1" x14ac:dyDescent="0.2"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spans="16:32" ht="15.75" customHeight="1" x14ac:dyDescent="0.2"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spans="16:32" ht="15.75" customHeight="1" x14ac:dyDescent="0.2"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spans="16:32" ht="15.75" customHeight="1" x14ac:dyDescent="0.2"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spans="16:32" ht="15.75" customHeight="1" x14ac:dyDescent="0.2"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spans="16:32" ht="15.75" customHeight="1" x14ac:dyDescent="0.2"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spans="16:32" ht="15.75" customHeight="1" x14ac:dyDescent="0.2"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spans="16:32" ht="15.75" customHeight="1" x14ac:dyDescent="0.2"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spans="16:32" ht="15.75" customHeight="1" x14ac:dyDescent="0.2"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spans="16:32" ht="15.75" customHeight="1" x14ac:dyDescent="0.2"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spans="16:32" ht="15.75" customHeight="1" x14ac:dyDescent="0.2"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spans="16:32" ht="15.75" customHeight="1" x14ac:dyDescent="0.2"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spans="16:32" ht="15.75" customHeight="1" x14ac:dyDescent="0.2"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spans="16:32" ht="15.75" customHeight="1" x14ac:dyDescent="0.2"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spans="16:32" ht="15.75" customHeight="1" x14ac:dyDescent="0.2"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spans="16:32" ht="15.75" customHeight="1" x14ac:dyDescent="0.2"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spans="16:32" ht="15.75" customHeight="1" x14ac:dyDescent="0.2"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spans="16:32" ht="15.75" customHeight="1" x14ac:dyDescent="0.2"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spans="16:32" ht="15.75" customHeight="1" x14ac:dyDescent="0.2"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spans="16:32" ht="15.75" customHeight="1" x14ac:dyDescent="0.2"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spans="16:32" ht="15.75" customHeight="1" x14ac:dyDescent="0.2"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spans="16:32" ht="15.75" customHeight="1" x14ac:dyDescent="0.2"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spans="16:32" ht="15.75" customHeight="1" x14ac:dyDescent="0.2"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spans="16:32" ht="15.75" customHeight="1" x14ac:dyDescent="0.2"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spans="16:32" ht="15.75" customHeight="1" x14ac:dyDescent="0.2"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spans="16:32" ht="15.75" customHeight="1" x14ac:dyDescent="0.2"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spans="16:32" ht="15.75" customHeight="1" x14ac:dyDescent="0.2"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spans="16:32" ht="15.75" customHeight="1" x14ac:dyDescent="0.2"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spans="16:32" ht="15.75" customHeight="1" x14ac:dyDescent="0.2"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spans="16:32" ht="15.75" customHeight="1" x14ac:dyDescent="0.2"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spans="16:32" ht="15.75" customHeight="1" x14ac:dyDescent="0.2"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spans="16:32" ht="15.75" customHeight="1" x14ac:dyDescent="0.2"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spans="16:32" ht="15.75" customHeight="1" x14ac:dyDescent="0.2"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spans="16:32" ht="15.75" customHeight="1" x14ac:dyDescent="0.2"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spans="16:32" ht="15.75" customHeight="1" x14ac:dyDescent="0.2"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spans="16:32" ht="15.75" customHeight="1" x14ac:dyDescent="0.2"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spans="16:32" ht="15.75" customHeight="1" x14ac:dyDescent="0.2"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spans="16:32" ht="15.75" customHeight="1" x14ac:dyDescent="0.2"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spans="16:32" ht="15.75" customHeight="1" x14ac:dyDescent="0.2"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spans="16:32" ht="15.75" customHeight="1" x14ac:dyDescent="0.2"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spans="16:32" ht="15.75" customHeight="1" x14ac:dyDescent="0.2"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spans="16:32" ht="15.75" customHeight="1" x14ac:dyDescent="0.2"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spans="16:32" ht="15.75" customHeight="1" x14ac:dyDescent="0.2"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spans="16:32" ht="15.75" customHeight="1" x14ac:dyDescent="0.2"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spans="16:32" ht="15.75" customHeight="1" x14ac:dyDescent="0.2"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spans="16:32" ht="15.75" customHeight="1" x14ac:dyDescent="0.2"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spans="16:32" ht="15.75" customHeight="1" x14ac:dyDescent="0.2"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spans="16:32" ht="15.75" customHeight="1" x14ac:dyDescent="0.2"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spans="16:32" ht="15.75" customHeight="1" x14ac:dyDescent="0.2"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spans="16:32" ht="15.75" customHeight="1" x14ac:dyDescent="0.2"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spans="16:32" ht="15.75" customHeight="1" x14ac:dyDescent="0.2"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spans="16:32" ht="15.75" customHeight="1" x14ac:dyDescent="0.2"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spans="16:32" ht="15.75" customHeight="1" x14ac:dyDescent="0.2"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spans="16:32" ht="15.75" customHeight="1" x14ac:dyDescent="0.2"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spans="16:32" ht="15.75" customHeight="1" x14ac:dyDescent="0.2"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spans="16:32" ht="15.75" customHeight="1" x14ac:dyDescent="0.2"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spans="16:32" ht="15.75" customHeight="1" x14ac:dyDescent="0.2"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spans="16:32" ht="15.75" customHeight="1" x14ac:dyDescent="0.2"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spans="16:32" ht="15.75" customHeight="1" x14ac:dyDescent="0.2"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spans="16:32" ht="15.75" customHeight="1" x14ac:dyDescent="0.2"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spans="16:32" ht="15.75" customHeight="1" x14ac:dyDescent="0.2"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spans="16:32" ht="15.75" customHeight="1" x14ac:dyDescent="0.2"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spans="16:32" ht="15.75" customHeight="1" x14ac:dyDescent="0.2"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spans="16:32" ht="15.75" customHeight="1" x14ac:dyDescent="0.2"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spans="16:32" ht="15.75" customHeight="1" x14ac:dyDescent="0.2"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spans="16:32" ht="15.75" customHeight="1" x14ac:dyDescent="0.2"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spans="16:32" ht="15.75" customHeight="1" x14ac:dyDescent="0.2"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spans="16:32" ht="15.75" customHeight="1" x14ac:dyDescent="0.2"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spans="16:32" ht="15.75" customHeight="1" x14ac:dyDescent="0.2"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spans="16:32" ht="15.75" customHeight="1" x14ac:dyDescent="0.2"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spans="16:32" ht="15.75" customHeight="1" x14ac:dyDescent="0.2"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spans="16:32" ht="15.75" customHeight="1" x14ac:dyDescent="0.2"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spans="16:32" ht="15.75" customHeight="1" x14ac:dyDescent="0.2"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spans="16:32" ht="15.75" customHeight="1" x14ac:dyDescent="0.2"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spans="16:32" ht="15.75" customHeight="1" x14ac:dyDescent="0.2"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spans="16:32" ht="15.75" customHeight="1" x14ac:dyDescent="0.2"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spans="16:32" ht="15.75" customHeight="1" x14ac:dyDescent="0.2"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spans="16:32" ht="15.75" customHeight="1" x14ac:dyDescent="0.2"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spans="16:32" ht="15.75" customHeight="1" x14ac:dyDescent="0.2"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spans="16:32" ht="15.75" customHeight="1" x14ac:dyDescent="0.2"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spans="16:32" ht="15.75" customHeight="1" x14ac:dyDescent="0.2"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spans="16:32" ht="15.75" customHeight="1" x14ac:dyDescent="0.2"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spans="16:32" ht="15.75" customHeight="1" x14ac:dyDescent="0.2"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spans="16:32" ht="15.75" customHeight="1" x14ac:dyDescent="0.2"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spans="16:32" ht="15.75" customHeight="1" x14ac:dyDescent="0.2"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spans="16:32" ht="15.75" customHeight="1" x14ac:dyDescent="0.2"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spans="16:32" ht="15.75" customHeight="1" x14ac:dyDescent="0.2"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spans="16:32" ht="15.75" customHeight="1" x14ac:dyDescent="0.2"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spans="16:32" ht="15.75" customHeight="1" x14ac:dyDescent="0.2"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spans="16:32" ht="15.75" customHeight="1" x14ac:dyDescent="0.2"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spans="16:32" ht="15.75" customHeight="1" x14ac:dyDescent="0.2"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spans="16:32" ht="15.75" customHeight="1" x14ac:dyDescent="0.2"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spans="16:32" ht="15.75" customHeight="1" x14ac:dyDescent="0.2"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spans="16:32" ht="15.75" customHeight="1" x14ac:dyDescent="0.2"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spans="16:32" ht="15.75" customHeight="1" x14ac:dyDescent="0.2"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spans="16:32" ht="15.75" customHeight="1" x14ac:dyDescent="0.2"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spans="16:32" ht="15.75" customHeight="1" x14ac:dyDescent="0.2"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spans="16:32" ht="15.75" customHeight="1" x14ac:dyDescent="0.2"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spans="16:32" ht="15.75" customHeight="1" x14ac:dyDescent="0.2"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spans="16:32" ht="15.75" customHeight="1" x14ac:dyDescent="0.2"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spans="16:32" ht="15.75" customHeight="1" x14ac:dyDescent="0.2"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spans="16:32" ht="15.75" customHeight="1" x14ac:dyDescent="0.2"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spans="16:32" ht="15.75" customHeight="1" x14ac:dyDescent="0.2"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spans="16:32" ht="15.75" customHeight="1" x14ac:dyDescent="0.2"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spans="16:32" ht="15.75" customHeight="1" x14ac:dyDescent="0.2"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spans="16:32" ht="15.75" customHeight="1" x14ac:dyDescent="0.2"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spans="16:32" ht="15.75" customHeight="1" x14ac:dyDescent="0.2"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spans="16:32" ht="15.75" customHeight="1" x14ac:dyDescent="0.2"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spans="16:32" ht="15.75" customHeight="1" x14ac:dyDescent="0.2"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spans="16:32" ht="15.75" customHeight="1" x14ac:dyDescent="0.2"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spans="16:32" ht="15.75" customHeight="1" x14ac:dyDescent="0.2"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spans="16:32" ht="15.75" customHeight="1" x14ac:dyDescent="0.2"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spans="16:32" ht="15.75" customHeight="1" x14ac:dyDescent="0.2"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spans="16:32" ht="15.75" customHeight="1" x14ac:dyDescent="0.2"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spans="16:32" ht="15.75" customHeight="1" x14ac:dyDescent="0.2"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spans="16:32" ht="15.75" customHeight="1" x14ac:dyDescent="0.2"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spans="16:32" ht="15.75" customHeight="1" x14ac:dyDescent="0.2"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spans="16:32" ht="15.75" customHeight="1" x14ac:dyDescent="0.2"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spans="16:32" ht="15.75" customHeight="1" x14ac:dyDescent="0.2"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spans="16:32" ht="15.75" customHeight="1" x14ac:dyDescent="0.2"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spans="16:32" ht="15.75" customHeight="1" x14ac:dyDescent="0.2"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spans="16:32" ht="15.75" customHeight="1" x14ac:dyDescent="0.2"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spans="16:32" ht="15.75" customHeight="1" x14ac:dyDescent="0.2"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spans="16:32" ht="15.75" customHeight="1" x14ac:dyDescent="0.2"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spans="16:32" ht="15.75" customHeight="1" x14ac:dyDescent="0.2"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spans="16:32" ht="15.75" customHeight="1" x14ac:dyDescent="0.2"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spans="16:32" ht="15.75" customHeight="1" x14ac:dyDescent="0.2"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spans="16:32" ht="15.75" customHeight="1" x14ac:dyDescent="0.2"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spans="16:32" ht="15.75" customHeight="1" x14ac:dyDescent="0.2"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spans="16:32" ht="15.75" customHeight="1" x14ac:dyDescent="0.2"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spans="16:32" ht="15.75" customHeight="1" x14ac:dyDescent="0.2"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spans="16:32" ht="15.75" customHeight="1" x14ac:dyDescent="0.2"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spans="16:32" ht="15.75" customHeight="1" x14ac:dyDescent="0.2"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spans="16:32" ht="15.75" customHeight="1" x14ac:dyDescent="0.2"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spans="16:32" ht="15.75" customHeight="1" x14ac:dyDescent="0.2"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spans="16:32" ht="15.75" customHeight="1" x14ac:dyDescent="0.2"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spans="16:32" ht="15.75" customHeight="1" x14ac:dyDescent="0.2"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spans="16:32" ht="15.75" customHeight="1" x14ac:dyDescent="0.2"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spans="16:32" ht="15.75" customHeight="1" x14ac:dyDescent="0.2"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spans="16:32" ht="15.75" customHeight="1" x14ac:dyDescent="0.2"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spans="16:32" ht="15.75" customHeight="1" x14ac:dyDescent="0.2"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spans="16:32" ht="15.75" customHeight="1" x14ac:dyDescent="0.2"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spans="16:32" ht="15.75" customHeight="1" x14ac:dyDescent="0.2"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spans="16:32" ht="15.75" customHeight="1" x14ac:dyDescent="0.2"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spans="16:32" ht="15.75" customHeight="1" x14ac:dyDescent="0.2"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spans="16:32" ht="15.75" customHeight="1" x14ac:dyDescent="0.2"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spans="16:32" ht="15.75" customHeight="1" x14ac:dyDescent="0.2"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spans="16:32" ht="15.75" customHeight="1" x14ac:dyDescent="0.2"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spans="16:32" ht="15.75" customHeight="1" x14ac:dyDescent="0.2"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spans="16:32" ht="15.75" customHeight="1" x14ac:dyDescent="0.2"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spans="16:32" ht="15.75" customHeight="1" x14ac:dyDescent="0.2"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spans="16:32" ht="15.75" customHeight="1" x14ac:dyDescent="0.2"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spans="16:32" ht="15.75" customHeight="1" x14ac:dyDescent="0.2"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spans="16:32" ht="15.75" customHeight="1" x14ac:dyDescent="0.2"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spans="16:32" ht="15.75" customHeight="1" x14ac:dyDescent="0.2"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spans="16:32" ht="15.75" customHeight="1" x14ac:dyDescent="0.2"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spans="16:32" ht="15.75" customHeight="1" x14ac:dyDescent="0.2"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spans="16:32" ht="15.75" customHeight="1" x14ac:dyDescent="0.2"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spans="16:32" ht="15.75" customHeight="1" x14ac:dyDescent="0.2"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spans="16:32" ht="15.75" customHeight="1" x14ac:dyDescent="0.2"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spans="16:32" ht="15.75" customHeight="1" x14ac:dyDescent="0.2"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spans="16:32" ht="15.75" customHeight="1" x14ac:dyDescent="0.2"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spans="16:32" ht="15.75" customHeight="1" x14ac:dyDescent="0.2"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spans="16:32" ht="15.75" customHeight="1" x14ac:dyDescent="0.2"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spans="16:32" ht="15.75" customHeight="1" x14ac:dyDescent="0.2"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spans="16:32" ht="15.75" customHeight="1" x14ac:dyDescent="0.2"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spans="16:32" ht="15.75" customHeight="1" x14ac:dyDescent="0.2"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spans="16:32" ht="15.75" customHeight="1" x14ac:dyDescent="0.2"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spans="16:32" ht="15.75" customHeight="1" x14ac:dyDescent="0.2"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spans="16:32" ht="15.75" customHeight="1" x14ac:dyDescent="0.2"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spans="16:32" ht="15.75" customHeight="1" x14ac:dyDescent="0.2"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spans="16:32" ht="15.75" customHeight="1" x14ac:dyDescent="0.2"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spans="16:32" ht="15.75" customHeight="1" x14ac:dyDescent="0.2"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spans="16:32" ht="15.75" customHeight="1" x14ac:dyDescent="0.2"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spans="16:32" ht="15.75" customHeight="1" x14ac:dyDescent="0.2"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spans="16:32" ht="15.75" customHeight="1" x14ac:dyDescent="0.2"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spans="16:32" ht="15.75" customHeight="1" x14ac:dyDescent="0.2"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spans="16:32" ht="15.75" customHeight="1" x14ac:dyDescent="0.2"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spans="16:32" ht="15.75" customHeight="1" x14ac:dyDescent="0.2"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spans="16:32" ht="15.75" customHeight="1" x14ac:dyDescent="0.2"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spans="16:32" ht="15.75" customHeight="1" x14ac:dyDescent="0.2"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spans="16:32" ht="15.75" customHeight="1" x14ac:dyDescent="0.2"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spans="16:32" ht="15.75" customHeight="1" x14ac:dyDescent="0.2"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spans="16:32" ht="15.75" customHeight="1" x14ac:dyDescent="0.2"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spans="16:32" ht="15.75" customHeight="1" x14ac:dyDescent="0.2"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spans="16:32" ht="15.75" customHeight="1" x14ac:dyDescent="0.2"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spans="16:32" ht="15.75" customHeight="1" x14ac:dyDescent="0.2"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spans="16:32" ht="15.75" customHeight="1" x14ac:dyDescent="0.2"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spans="16:32" ht="15.75" customHeight="1" x14ac:dyDescent="0.2"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spans="16:32" ht="15.75" customHeight="1" x14ac:dyDescent="0.2"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spans="16:32" ht="15.75" customHeight="1" x14ac:dyDescent="0.2"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spans="16:32" ht="15.75" customHeight="1" x14ac:dyDescent="0.2"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spans="16:32" ht="15.75" customHeight="1" x14ac:dyDescent="0.2"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spans="16:32" ht="15.75" customHeight="1" x14ac:dyDescent="0.2"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spans="16:32" ht="15.75" customHeight="1" x14ac:dyDescent="0.2"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spans="16:32" ht="15.75" customHeight="1" x14ac:dyDescent="0.2"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spans="16:32" ht="15.75" customHeight="1" x14ac:dyDescent="0.2"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spans="16:32" ht="15.75" customHeight="1" x14ac:dyDescent="0.2"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spans="16:32" ht="15.75" customHeight="1" x14ac:dyDescent="0.2"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spans="16:32" ht="15.75" customHeight="1" x14ac:dyDescent="0.2"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spans="16:32" ht="15.75" customHeight="1" x14ac:dyDescent="0.2"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spans="16:32" ht="15.75" customHeight="1" x14ac:dyDescent="0.2"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spans="16:32" ht="15.75" customHeight="1" x14ac:dyDescent="0.2"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spans="16:32" ht="15.75" customHeight="1" x14ac:dyDescent="0.2"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spans="16:32" ht="15.75" customHeight="1" x14ac:dyDescent="0.2"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spans="16:32" ht="15.75" customHeight="1" x14ac:dyDescent="0.2"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spans="16:32" ht="15.75" customHeight="1" x14ac:dyDescent="0.2"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spans="16:32" ht="15.75" customHeight="1" x14ac:dyDescent="0.2"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spans="16:32" ht="15.75" customHeight="1" x14ac:dyDescent="0.2"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spans="16:32" ht="15.75" customHeight="1" x14ac:dyDescent="0.2"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spans="16:32" ht="15.75" customHeight="1" x14ac:dyDescent="0.2"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spans="16:32" ht="15.75" customHeight="1" x14ac:dyDescent="0.2"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spans="16:32" ht="15.75" customHeight="1" x14ac:dyDescent="0.2"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spans="16:32" ht="15.75" customHeight="1" x14ac:dyDescent="0.2"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spans="16:32" ht="15.75" customHeight="1" x14ac:dyDescent="0.2"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spans="16:32" ht="15.75" customHeight="1" x14ac:dyDescent="0.2"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spans="16:32" ht="15.75" customHeight="1" x14ac:dyDescent="0.2"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spans="16:32" ht="15.75" customHeight="1" x14ac:dyDescent="0.2"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spans="16:32" ht="15.75" customHeight="1" x14ac:dyDescent="0.2"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spans="16:32" ht="15.75" customHeight="1" x14ac:dyDescent="0.2"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spans="16:32" ht="15.75" customHeight="1" x14ac:dyDescent="0.2"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spans="16:32" ht="15.75" customHeight="1" x14ac:dyDescent="0.2"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spans="16:32" ht="15.75" customHeight="1" x14ac:dyDescent="0.2"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spans="16:32" ht="15.75" customHeight="1" x14ac:dyDescent="0.2"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spans="16:32" ht="15.75" customHeight="1" x14ac:dyDescent="0.2"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spans="16:32" ht="15.75" customHeight="1" x14ac:dyDescent="0.2"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spans="16:32" ht="15.75" customHeight="1" x14ac:dyDescent="0.2"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spans="16:32" ht="15.75" customHeight="1" x14ac:dyDescent="0.2"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spans="16:32" ht="15.75" customHeight="1" x14ac:dyDescent="0.2"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spans="16:32" ht="15.75" customHeight="1" x14ac:dyDescent="0.2"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spans="16:32" ht="15.75" customHeight="1" x14ac:dyDescent="0.2"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spans="16:32" ht="15.75" customHeight="1" x14ac:dyDescent="0.2"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spans="16:32" ht="15.75" customHeight="1" x14ac:dyDescent="0.2"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spans="16:32" ht="15.75" customHeight="1" x14ac:dyDescent="0.2"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spans="16:32" ht="15.75" customHeight="1" x14ac:dyDescent="0.2"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spans="16:32" ht="15.75" customHeight="1" x14ac:dyDescent="0.2"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spans="16:32" ht="15.75" customHeight="1" x14ac:dyDescent="0.2"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spans="16:32" ht="15.75" customHeight="1" x14ac:dyDescent="0.2"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spans="16:32" ht="15.75" customHeight="1" x14ac:dyDescent="0.2"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spans="16:32" ht="15.75" customHeight="1" x14ac:dyDescent="0.2"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spans="16:32" ht="15.75" customHeight="1" x14ac:dyDescent="0.2"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spans="16:32" ht="15.75" customHeight="1" x14ac:dyDescent="0.2"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spans="16:32" ht="15.75" customHeight="1" x14ac:dyDescent="0.2"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spans="16:32" ht="15.75" customHeight="1" x14ac:dyDescent="0.2"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spans="16:32" ht="15.75" customHeight="1" x14ac:dyDescent="0.2"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spans="16:32" ht="15.75" customHeight="1" x14ac:dyDescent="0.2"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spans="16:32" ht="15.75" customHeight="1" x14ac:dyDescent="0.2"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spans="16:32" ht="15.75" customHeight="1" x14ac:dyDescent="0.2"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spans="16:32" ht="15.75" customHeight="1" x14ac:dyDescent="0.2"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spans="16:32" ht="15.75" customHeight="1" x14ac:dyDescent="0.2"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spans="16:32" ht="15.75" customHeight="1" x14ac:dyDescent="0.2"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spans="16:32" ht="15.75" customHeight="1" x14ac:dyDescent="0.2"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spans="16:32" ht="15.75" customHeight="1" x14ac:dyDescent="0.2"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spans="16:32" ht="15.75" customHeight="1" x14ac:dyDescent="0.2"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spans="16:32" ht="15.75" customHeight="1" x14ac:dyDescent="0.2"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spans="16:32" ht="15.75" customHeight="1" x14ac:dyDescent="0.2"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spans="16:32" ht="15.75" customHeight="1" x14ac:dyDescent="0.2"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spans="16:32" ht="15.75" customHeight="1" x14ac:dyDescent="0.2"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spans="16:32" ht="15.75" customHeight="1" x14ac:dyDescent="0.2"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spans="16:32" ht="15.75" customHeight="1" x14ac:dyDescent="0.2"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spans="16:32" ht="15.75" customHeight="1" x14ac:dyDescent="0.2"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spans="16:32" ht="15.75" customHeight="1" x14ac:dyDescent="0.2"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spans="16:32" ht="15.75" customHeight="1" x14ac:dyDescent="0.2"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spans="16:32" ht="15.75" customHeight="1" x14ac:dyDescent="0.2"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spans="16:32" ht="15.75" customHeight="1" x14ac:dyDescent="0.2"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spans="16:32" ht="15.75" customHeight="1" x14ac:dyDescent="0.2"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spans="16:32" ht="15.75" customHeight="1" x14ac:dyDescent="0.2"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spans="16:32" ht="15.75" customHeight="1" x14ac:dyDescent="0.2"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spans="16:32" ht="15.75" customHeight="1" x14ac:dyDescent="0.2"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spans="16:32" ht="15.75" customHeight="1" x14ac:dyDescent="0.2"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spans="16:32" ht="15.75" customHeight="1" x14ac:dyDescent="0.2"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spans="16:32" ht="15.75" customHeight="1" x14ac:dyDescent="0.2"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spans="16:32" ht="15.75" customHeight="1" x14ac:dyDescent="0.2"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spans="16:32" ht="15.75" customHeight="1" x14ac:dyDescent="0.2"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spans="16:32" ht="15.75" customHeight="1" x14ac:dyDescent="0.2"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spans="16:32" ht="15.75" customHeight="1" x14ac:dyDescent="0.2"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spans="16:32" ht="15.75" customHeight="1" x14ac:dyDescent="0.2"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spans="16:32" ht="15.75" customHeight="1" x14ac:dyDescent="0.2"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spans="16:32" ht="15.75" customHeight="1" x14ac:dyDescent="0.2"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spans="16:32" ht="15.75" customHeight="1" x14ac:dyDescent="0.2"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spans="16:32" ht="15.75" customHeight="1" x14ac:dyDescent="0.2"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spans="16:32" ht="15.75" customHeight="1" x14ac:dyDescent="0.2"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spans="16:32" ht="15.75" customHeight="1" x14ac:dyDescent="0.2"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spans="16:32" ht="15.75" customHeight="1" x14ac:dyDescent="0.2"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spans="16:32" ht="15.75" customHeight="1" x14ac:dyDescent="0.2"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spans="16:32" ht="15.75" customHeight="1" x14ac:dyDescent="0.2"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spans="16:32" ht="15.75" customHeight="1" x14ac:dyDescent="0.2"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spans="16:32" ht="15.75" customHeight="1" x14ac:dyDescent="0.2"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spans="16:32" ht="15.75" customHeight="1" x14ac:dyDescent="0.2"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spans="16:32" ht="15.75" customHeight="1" x14ac:dyDescent="0.2"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spans="16:32" ht="15.75" customHeight="1" x14ac:dyDescent="0.2"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spans="16:32" ht="15.75" customHeight="1" x14ac:dyDescent="0.2"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spans="16:32" ht="15.75" customHeight="1" x14ac:dyDescent="0.2"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spans="16:32" ht="15.75" customHeight="1" x14ac:dyDescent="0.2"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spans="16:32" ht="15.75" customHeight="1" x14ac:dyDescent="0.2"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spans="16:32" ht="15.75" customHeight="1" x14ac:dyDescent="0.2"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spans="16:32" ht="15.75" customHeight="1" x14ac:dyDescent="0.2"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spans="16:32" ht="15.75" customHeight="1" x14ac:dyDescent="0.2"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spans="16:32" ht="15.75" customHeight="1" x14ac:dyDescent="0.2"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spans="16:32" ht="15.75" customHeight="1" x14ac:dyDescent="0.2"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spans="16:32" ht="15.75" customHeight="1" x14ac:dyDescent="0.2"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spans="16:32" ht="15.75" customHeight="1" x14ac:dyDescent="0.2"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spans="16:32" ht="15.75" customHeight="1" x14ac:dyDescent="0.2"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spans="16:32" ht="15.75" customHeight="1" x14ac:dyDescent="0.2"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spans="16:32" ht="15.75" customHeight="1" x14ac:dyDescent="0.2"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spans="16:32" ht="15.75" customHeight="1" x14ac:dyDescent="0.2"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spans="16:32" ht="15.75" customHeight="1" x14ac:dyDescent="0.2"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spans="16:32" ht="15.75" customHeight="1" x14ac:dyDescent="0.2"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spans="16:32" ht="15.75" customHeight="1" x14ac:dyDescent="0.2"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spans="16:32" ht="15.75" customHeight="1" x14ac:dyDescent="0.2"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spans="16:32" ht="15.75" customHeight="1" x14ac:dyDescent="0.2"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spans="16:32" ht="15.75" customHeight="1" x14ac:dyDescent="0.2"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spans="16:32" ht="15.75" customHeight="1" x14ac:dyDescent="0.2"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spans="16:32" ht="15.75" customHeight="1" x14ac:dyDescent="0.2"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spans="16:32" ht="15.75" customHeight="1" x14ac:dyDescent="0.2"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spans="16:32" ht="15.75" customHeight="1" x14ac:dyDescent="0.2"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spans="16:32" ht="15.75" customHeight="1" x14ac:dyDescent="0.2"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spans="16:32" ht="15.75" customHeight="1" x14ac:dyDescent="0.2"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spans="16:32" ht="15.75" customHeight="1" x14ac:dyDescent="0.2"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spans="16:32" ht="15.75" customHeight="1" x14ac:dyDescent="0.2"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spans="16:32" ht="15.75" customHeight="1" x14ac:dyDescent="0.2"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spans="16:32" ht="15.75" customHeight="1" x14ac:dyDescent="0.2"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spans="16:32" ht="15.75" customHeight="1" x14ac:dyDescent="0.2"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spans="16:32" ht="15.75" customHeight="1" x14ac:dyDescent="0.2"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spans="16:32" ht="15.75" customHeight="1" x14ac:dyDescent="0.2"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spans="16:32" ht="15.75" customHeight="1" x14ac:dyDescent="0.2"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spans="16:32" ht="15.75" customHeight="1" x14ac:dyDescent="0.2"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spans="16:32" ht="15.75" customHeight="1" x14ac:dyDescent="0.2"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spans="16:32" ht="15.75" customHeight="1" x14ac:dyDescent="0.2"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spans="16:32" ht="15.75" customHeight="1" x14ac:dyDescent="0.2"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spans="16:32" ht="15.75" customHeight="1" x14ac:dyDescent="0.2"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spans="16:32" ht="15.75" customHeight="1" x14ac:dyDescent="0.2"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spans="16:32" ht="15.75" customHeight="1" x14ac:dyDescent="0.2"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spans="16:32" ht="15.75" customHeight="1" x14ac:dyDescent="0.2"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spans="16:32" ht="15.75" customHeight="1" x14ac:dyDescent="0.2"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</sheetData>
  <mergeCells count="7">
    <mergeCell ref="D32:F32"/>
    <mergeCell ref="J32:L32"/>
    <mergeCell ref="D6:H6"/>
    <mergeCell ref="J6:N6"/>
    <mergeCell ref="J14:N14"/>
    <mergeCell ref="D22:F22"/>
    <mergeCell ref="J22:L2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de prix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Thibault Renouf</cp:lastModifiedBy>
  <dcterms:created xsi:type="dcterms:W3CDTF">2020-01-06T17:02:32Z</dcterms:created>
  <dcterms:modified xsi:type="dcterms:W3CDTF">2020-04-13T07:01:07Z</dcterms:modified>
</cp:coreProperties>
</file>